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906" firstSheet="6" activeTab="15"/>
  </bookViews>
  <sheets>
    <sheet name="1. Mérleg" sheetId="1" r:id="rId1"/>
    <sheet name="2. Működ., felh. bev.mindössz. " sheetId="2" r:id="rId2"/>
    <sheet name="2.1" sheetId="3" r:id="rId3"/>
    <sheet name="3. Önkorm. műk., felh bev." sheetId="4" r:id="rId4"/>
    <sheet name="3.1. Önk.műk., felh bev.kötel." sheetId="5" r:id="rId5"/>
    <sheet name="3.2. Önk.műk., felh bev.önként." sheetId="6" r:id="rId6"/>
    <sheet name="4. GAMESZ bevétel" sheetId="7" r:id="rId7"/>
    <sheet name="5. Kiad. mindössz." sheetId="8" r:id="rId8"/>
    <sheet name="5.1.-5.3. mell." sheetId="9" r:id="rId9"/>
    <sheet name="6." sheetId="10" r:id="rId10"/>
    <sheet name="6.1. Önk.kiad.kötelező" sheetId="11" r:id="rId11"/>
    <sheet name="6.2. Önk.kiad. önként" sheetId="12" r:id="rId12"/>
    <sheet name="7.GAMESZ kiadás" sheetId="13" r:id="rId13"/>
    <sheet name="8-10. mell." sheetId="14" r:id="rId14"/>
    <sheet name="11. melléklet" sheetId="15" r:id="rId15"/>
    <sheet name="14. mell. " sheetId="16" r:id="rId16"/>
    <sheet name="22. mell." sheetId="17" r:id="rId17"/>
    <sheet name="Munka1" sheetId="18" r:id="rId18"/>
  </sheets>
  <definedNames/>
  <calcPr fullCalcOnLoad="1"/>
</workbook>
</file>

<file path=xl/sharedStrings.xml><?xml version="1.0" encoding="utf-8"?>
<sst xmlns="http://schemas.openxmlformats.org/spreadsheetml/2006/main" count="1178" uniqueCount="469">
  <si>
    <t xml:space="preserve">        Ezer Ft-ban</t>
  </si>
  <si>
    <t>Ezer Ft-ban</t>
  </si>
  <si>
    <t xml:space="preserve">  BEVÉTELEK JOGCÍMEI</t>
  </si>
  <si>
    <t>Önkormányzat</t>
  </si>
  <si>
    <t xml:space="preserve">                Ezer Ft-ban </t>
  </si>
  <si>
    <t xml:space="preserve">Önkormányzat </t>
  </si>
  <si>
    <t>Összesen</t>
  </si>
  <si>
    <t>Beruházási feladat</t>
  </si>
  <si>
    <t xml:space="preserve">            Ezer Ft-ban</t>
  </si>
  <si>
    <t xml:space="preserve">  költségvetési szerv által elismert tartozásállományról 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</si>
  <si>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</si>
  <si>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</si>
  <si>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</si>
  <si>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</si>
  <si>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</si>
  <si>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</si>
  <si>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</si>
  <si>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</si>
  <si>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</si>
  <si>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</si>
  <si>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</si>
  <si>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</si>
  <si>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</si>
  <si>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</si>
  <si>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</si>
  <si>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</si>
  <si>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</si>
  <si>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</si>
  <si>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</si>
  <si>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</si>
  <si>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 xml:space="preserve">KIADÁSOK JOGCÍMEI </t>
  </si>
  <si>
    <t xml:space="preserve">Összesen </t>
  </si>
  <si>
    <t>Céltartalék  összesen</t>
  </si>
  <si>
    <t>Megnevezés</t>
  </si>
  <si>
    <t>KÖLTSÉGVETÉS MÉRLEGE</t>
  </si>
  <si>
    <t xml:space="preserve">Megnevezés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</si>
  <si>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</si>
  <si>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</si>
  <si>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</si>
  <si>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</si>
  <si>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</si>
  <si>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</si>
  <si>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>C. MŰKÖDÉSI BEVÉTELEK MINDÖSSZESEN (A+B)</t>
  </si>
  <si>
    <t xml:space="preserve">KÖTELEZŐ FELADATOK </t>
  </si>
  <si>
    <t xml:space="preserve">ÖNKÉNT VÁLLALT FELADATOK </t>
  </si>
  <si>
    <t xml:space="preserve">Önként vállalt feladatok </t>
  </si>
  <si>
    <t xml:space="preserve">MINDÖSSZESEN </t>
  </si>
  <si>
    <t>G. KIADÁS MINDÖSSZESEN (C+F)</t>
  </si>
  <si>
    <t>Felújítási feladat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</si>
  <si>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</si>
  <si>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</si>
  <si>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</si>
  <si>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</si>
  <si>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</si>
  <si>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</si>
  <si>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</si>
  <si>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</si>
  <si>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</si>
  <si>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</si>
  <si>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</si>
  <si>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</si>
  <si>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</si>
  <si>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</si>
  <si>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</si>
  <si>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</si>
  <si>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</si>
  <si>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</si>
  <si>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</si>
  <si>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</si>
  <si>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</si>
  <si>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</si>
  <si>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</si>
  <si>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</si>
  <si>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</si>
  <si>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</si>
  <si>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</si>
  <si>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</si>
  <si>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</si>
  <si>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</si>
  <si>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</si>
  <si>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</si>
  <si>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</si>
  <si>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</si>
  <si>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</si>
  <si>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</si>
  <si>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</si>
  <si>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</si>
  <si>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</si>
  <si>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</si>
  <si>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</si>
  <si>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</si>
  <si>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</si>
  <si>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</si>
  <si>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</si>
  <si>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</si>
  <si>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</si>
  <si>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</si>
  <si>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</si>
  <si>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</si>
  <si>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</si>
  <si>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</si>
  <si>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</si>
  <si>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</si>
  <si>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</si>
  <si>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</si>
  <si>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</si>
  <si>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</si>
  <si>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</si>
  <si>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</si>
  <si>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</si>
  <si>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</si>
  <si>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</si>
  <si>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</si>
  <si>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</si>
  <si>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</si>
  <si>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</si>
  <si>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</si>
  <si>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</si>
  <si>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</si>
  <si>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</si>
  <si>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</si>
  <si>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</si>
  <si>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</si>
  <si>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</si>
  <si>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</si>
  <si>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</si>
  <si>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</si>
  <si>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</si>
  <si>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</si>
  <si>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</si>
  <si>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</si>
  <si>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</si>
  <si>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</si>
  <si>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 xml:space="preserve">MEGNEVEZÉS </t>
  </si>
  <si>
    <t>MEGNEVEZÉS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</si>
  <si>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</si>
  <si>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</si>
  <si>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</si>
  <si>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</si>
  <si>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</si>
  <si>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</si>
  <si>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</si>
  <si>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</si>
  <si>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</si>
  <si>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Az ÖNKORMÁNYZAT 2014. évi MŰKÖDÉSI ÉS FELHALMOZÁSI KÖLTSÉGVETÉS KIADÁSI ELŐIRÁNYZATAI </t>
  </si>
  <si>
    <t xml:space="preserve">K506. Egyéb működési célú támogatások államháztartáson belülre </t>
  </si>
  <si>
    <t>K511. Egyéb működési célú támogatások államháztartáson kívülre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</si>
  <si>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</si>
  <si>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</si>
  <si>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</si>
  <si>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</si>
  <si>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</si>
  <si>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</si>
  <si>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</si>
  <si>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2014. ......................... hó</t>
  </si>
  <si>
    <t xml:space="preserve">........................ 2014. ............ hó .... nap </t>
  </si>
  <si>
    <t xml:space="preserve">MŰKÖDÉSI KÖLTSÉGVETÉSI BEVÉTELEK ÖSSZESEN (B1.+B3.+B4.+B.6.) </t>
  </si>
  <si>
    <t xml:space="preserve">Ebből: B813. Maradvány igénybevétele </t>
  </si>
  <si>
    <t>Költségvetési szervek</t>
  </si>
  <si>
    <t>Felsőzsolca Közös Önkormányzati Hivatal</t>
  </si>
  <si>
    <t>GAMESZ</t>
  </si>
  <si>
    <t>Óvoda</t>
  </si>
  <si>
    <t>Felsőzsolca Közművelődési Intézet és Városi Könyvtár</t>
  </si>
  <si>
    <t xml:space="preserve">B1. Működési célú támogatások államházt.-on belülről összesen </t>
  </si>
  <si>
    <t>BEVÉTELEK MINDÖSSZESEN</t>
  </si>
  <si>
    <t xml:space="preserve">B14. Működ. célú visszatérítendő támogatások, kölcsönök visszatérülése államháztartáson belülről  </t>
  </si>
  <si>
    <t xml:space="preserve">     A 2014. évi MŰKÖDÉSI ÉS FELHALMOZÁSI KÖLTSÉGVETÉS BEVÉTELI ELŐIRÁNYZATA FELADATONKÉNT</t>
  </si>
  <si>
    <t>Állami (államigazgatási) feladatok</t>
  </si>
  <si>
    <t xml:space="preserve">     A 2014. évi MŰKÖDÉSI ÉS FELHALMOZÁSI BEVÉTELEK  ELŐIRÁNYZATAI</t>
  </si>
  <si>
    <t xml:space="preserve">     Az ÖNKORMÁNYZAT 2014. évi MŰKÖDÉSI ÉS FELHALMOZÁSI KÖLTSÉGVETÉS BEVÉTELI ELŐIRÁNYZATAI KÖTELEZŐ FELADATONKÉNT </t>
  </si>
  <si>
    <t xml:space="preserve">     Az ÖNKORMÁNYZAT 2014. évi MŰKÖDÉSI ÉS FELHALMOZÁSI KÖLTSÉGVETÉS BEVÉTELI ELŐIRÁNYZATAI ÖNKÉNT VÁLLALT FELADATOK</t>
  </si>
  <si>
    <t>G. KÖLTSÉGVETÉSI BEVÉTELEK ÖSSZESEN (A+D)</t>
  </si>
  <si>
    <t>H. FINANSZÍROZÁSI BEVÉTELEK ÖSSZESEN (B+E)</t>
  </si>
  <si>
    <t>I. BEVÉTELEK MINDÖSSZESEN (C+F)</t>
  </si>
  <si>
    <t>I. KIADÁSOK MINDÖSSZESEN (C+F)</t>
  </si>
  <si>
    <t>B404. Tulajdonosi bevételek</t>
  </si>
  <si>
    <t>B405. Ellátási díjak</t>
  </si>
  <si>
    <t>Adatszolgáltatás az önkormányzat és felügyelete alá tartozó</t>
  </si>
  <si>
    <t>Eredeti éves költségvetés kiadási előirányzata:</t>
  </si>
  <si>
    <t>Eredeti éves költségvetés kiadási előirányzat 10%-a:</t>
  </si>
  <si>
    <t xml:space="preserve">Költségvetési szerv neve: </t>
  </si>
  <si>
    <t>Önkorm. Hivatal</t>
  </si>
  <si>
    <t>Közműv.</t>
  </si>
  <si>
    <t>B. FINANSZÍROZÁSI KIADÁSOK (K9.) ÖSSZESEN</t>
  </si>
  <si>
    <t>Zsolca TV</t>
  </si>
  <si>
    <t>Sajóvölgye Nonprofit Kft.</t>
  </si>
  <si>
    <t>2.1. melléklet a …../2014. (  ). számú önkormányzati rendelethez</t>
  </si>
  <si>
    <t>2.2. melléklet a …../2014. (  ). számú önkormányzati rendelethez</t>
  </si>
  <si>
    <t>2.3. melléklet a …../2014. (  ). számú önkormányzati rendelethez</t>
  </si>
  <si>
    <t xml:space="preserve">A 2014. évi MŰKÖDÉSI ÉS FELHALMOZÁSI KÖLTSÉGVETÉS KIADÁSI előirányzatai  </t>
  </si>
  <si>
    <t>Kötelező feladatok</t>
  </si>
  <si>
    <t xml:space="preserve">Állami (államigazg.-i) feladatok </t>
  </si>
  <si>
    <t>B816. Központi irányítószervi támogatás</t>
  </si>
  <si>
    <t xml:space="preserve">B404. Tulajdonosi bevételek </t>
  </si>
  <si>
    <t xml:space="preserve">   2014.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</si>
  <si>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</si>
  <si>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</si>
  <si>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</si>
  <si>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</si>
  <si>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</si>
  <si>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</si>
  <si>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</si>
  <si>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</si>
  <si>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</si>
  <si>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</si>
  <si>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</si>
  <si>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</si>
  <si>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</si>
  <si>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</si>
  <si>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</si>
  <si>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</si>
  <si>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</si>
  <si>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</si>
  <si>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</si>
  <si>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</si>
  <si>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</si>
  <si>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B817. Betétek megszüntetése</t>
  </si>
  <si>
    <t>B8. Finaszírozási bevételek összesen (B811. … +B817.)</t>
  </si>
  <si>
    <t>B8. Finanszírozási bevételek összesen (B811. … +B817.)</t>
  </si>
  <si>
    <t xml:space="preserve">F. FELHALMOZÁSI KIADÁSOK MINDÖSSZESEN (E+D) </t>
  </si>
  <si>
    <t>TÁMOP-6.1.2-11/1-2012-0849 Egészségfejlesztő</t>
  </si>
  <si>
    <t>TÁMOP-6.1.2-11/1-2012-0883 Krisztina óvoda</t>
  </si>
  <si>
    <t>ÁROP-1.A.5-2013-2013-0074 Szerkezetfejlesztés</t>
  </si>
  <si>
    <t>ÖNKORMÁNYZAT  MINDÖSSZESEN</t>
  </si>
  <si>
    <t>BURSA</t>
  </si>
  <si>
    <t>Felsőzsolcai Szociális és Gyermekjóléti Intézményfenntartó Társulás</t>
  </si>
  <si>
    <t>Sajópálfala Község Önkormányzatának</t>
  </si>
  <si>
    <t>Rendőrség</t>
  </si>
  <si>
    <t>Egyesület Háza fenntartása</t>
  </si>
  <si>
    <t>Kerékpárút</t>
  </si>
  <si>
    <t>TÁMOP-4.3.1/A-11 Krisztina óvoda</t>
  </si>
  <si>
    <t>ÁROP-1.A.5-2013-2013-0074 Szerkezetfejlesztés konvergencia régióban élő önkormányzatok számára</t>
  </si>
  <si>
    <t>Ongai úti szennyvízátemelő</t>
  </si>
  <si>
    <t>Informatikai eszközök beszerzése</t>
  </si>
  <si>
    <t>Pénzügyi számviteli program</t>
  </si>
  <si>
    <t>Rendszeres szociális segély</t>
  </si>
  <si>
    <t>Foglalkoztatást helyettesítő támogatás</t>
  </si>
  <si>
    <t>Lakásfenntartási támogatás</t>
  </si>
  <si>
    <t>Egyszeri készpénz juttatás</t>
  </si>
  <si>
    <t>Méltányos közgyógyellátás</t>
  </si>
  <si>
    <t>Köztemetés</t>
  </si>
  <si>
    <t>Eredeti előirányzat</t>
  </si>
  <si>
    <t>Maradvány</t>
  </si>
  <si>
    <t>Kisértékű tárgyi eszközök beszerzése</t>
  </si>
  <si>
    <t>Közfoglalkoztatott pályázat eszközbesz</t>
  </si>
  <si>
    <t>Munkaügyi Központtól közfoglalkoztatásra</t>
  </si>
  <si>
    <t xml:space="preserve">A 2014. évi MŰKÖDÉSI ÉS FELHALMOZÁSI KÖLTSÉGVETÉS KIADÁSI előirányzatai                                     </t>
  </si>
  <si>
    <r>
      <t xml:space="preserve">      </t>
    </r>
    <r>
      <rPr>
        <i/>
        <sz val="10"/>
        <rFont val="Arial CE"/>
        <family val="0"/>
      </rPr>
      <t xml:space="preserve">     Céltartalék</t>
    </r>
  </si>
  <si>
    <r>
      <t xml:space="preserve">      </t>
    </r>
    <r>
      <rPr>
        <i/>
        <sz val="9"/>
        <rFont val="Arial CE"/>
        <family val="0"/>
      </rPr>
      <t xml:space="preserve">     Céltartalék</t>
    </r>
  </si>
  <si>
    <t>Felsőzsolca Város Önkormányzata</t>
  </si>
  <si>
    <t>Módosított</t>
  </si>
  <si>
    <t>Módosított előirányzat</t>
  </si>
  <si>
    <t>B.-A.-Z. Megyei Kórháztól</t>
  </si>
  <si>
    <t>Nemzeti Kulturális Alapból</t>
  </si>
  <si>
    <t>START Munkaprogram (10 fős)</t>
  </si>
  <si>
    <t>START Munkaprogram (40 fős)</t>
  </si>
  <si>
    <t>Országgyűlési választásra</t>
  </si>
  <si>
    <t>EU Parlamenti választásra</t>
  </si>
  <si>
    <t>Munkaügyi Központtól</t>
  </si>
  <si>
    <t>Görög Katolikus Egyház</t>
  </si>
  <si>
    <t>Rákóczi Szövetség</t>
  </si>
  <si>
    <t>Bolgár Nemzetiségi Önk.</t>
  </si>
  <si>
    <t>Berki és Csorba Horgászegyesület</t>
  </si>
  <si>
    <t>Férfi Népdalkör</t>
  </si>
  <si>
    <t>FIZ-nek tagi kölcsön</t>
  </si>
  <si>
    <t>Megyei Idősek Napja</t>
  </si>
  <si>
    <t>Felsőzsolcai Polgárőrség</t>
  </si>
  <si>
    <t>Támogatási Alap</t>
  </si>
  <si>
    <t>FVSC Működési kiadás-kézilabda szakosztály</t>
  </si>
  <si>
    <t>FVSC működési kiadás- labdarúgó szakosztály</t>
  </si>
  <si>
    <t>Királyhelmec (800 éves)</t>
  </si>
  <si>
    <t>Testvértelepülések 8.oszt.tan.támogatása</t>
  </si>
  <si>
    <t>K.502 Elvonások, befizetések</t>
  </si>
  <si>
    <t>KIADÁSOK JOGCÍMEI</t>
  </si>
  <si>
    <t>visszafizetés központi költségvetésnek</t>
  </si>
  <si>
    <t>Összesen:</t>
  </si>
  <si>
    <t>START munkaprogram ( 40 fős)</t>
  </si>
  <si>
    <t>TÁMOP Bűnmegelőzési pályázat</t>
  </si>
  <si>
    <t>Óvoda új szárny kialakítás</t>
  </si>
  <si>
    <t>START munkaprogram ( 10 fős)</t>
  </si>
  <si>
    <t>Víz-, csatorna felújítás</t>
  </si>
  <si>
    <t>Ongai csavargyári út</t>
  </si>
  <si>
    <t>Központi konyha nyomtató vásárlás</t>
  </si>
  <si>
    <t>Járműbeszerzés</t>
  </si>
  <si>
    <t>TÁMOP pályázat</t>
  </si>
  <si>
    <t>E-útdíj</t>
  </si>
  <si>
    <t>Bérkompenzáció (előleg évvégi elsz-ra)</t>
  </si>
  <si>
    <t>Takarékossági int. 10/2014.(II.26.) rend. Alapján</t>
  </si>
  <si>
    <t>pénzmaradványból-környezetvédelmi alap</t>
  </si>
  <si>
    <t>Iparűzési adó visszafizetésre tartalék (pm-ból)</t>
  </si>
  <si>
    <t>közfoglalkoztatottak önrésze (pm-ból)</t>
  </si>
  <si>
    <t>2. melléklet az 5/2014. (III.03.). számú önkormányzati rendelethez</t>
  </si>
  <si>
    <t>1. melléklet az 5/2014. (III.03.) önkormányzati rendelethez</t>
  </si>
  <si>
    <t>2.1. melléklet az 5/2014. (III.03.) önkormányzati rendelethez</t>
  </si>
  <si>
    <t>3. melléklet az 5/2014. (III.03.) önkormányzati rendelethez</t>
  </si>
  <si>
    <t>3.1.  melléklet az 5/2014. (III.03.) önkormányzati rendelethez</t>
  </si>
  <si>
    <t>3.2.  melléklet az 5/2014. (III.03.) önkormányzati rendelethez</t>
  </si>
  <si>
    <t>5. melléklet az 5/2014. (III. 03.) önkormányzati rendelethez</t>
  </si>
  <si>
    <t>5.1. melléklet az 5/2014. (III.03.) önkormányzati rendelethez</t>
  </si>
  <si>
    <t>5.2. melléklet az 5/2014. (III.03) önkormányzati rendelethez</t>
  </si>
  <si>
    <t>5.3. melléklet az 5/2014. (III.03.) önkormányzati rendelethez</t>
  </si>
  <si>
    <t>6. melléklet az 5/2014. (III. 03.) önkormányzati rendelethez</t>
  </si>
  <si>
    <t>6.1. melléklet az 5/2014. (III.03) önkormányzati rendelethez</t>
  </si>
  <si>
    <t>6.2. melléklet az 5/2014. (III.03.) önkormányzati rendelethez</t>
  </si>
  <si>
    <t>8. melléklet az 5/2014. (III.03) önkormányzati rendelethez</t>
  </si>
  <si>
    <t>11. melléklet az 5/2014. (III.03) önkormányzati rendelethez</t>
  </si>
  <si>
    <t>K.4. Ellátottak pénzbeli  juttatásai</t>
  </si>
  <si>
    <t>Módosított költségvetés kiadási előirányzata:</t>
  </si>
  <si>
    <t>Módosított költségvetés kiadási előirányzat 10 %-a</t>
  </si>
  <si>
    <t>Református Egyház (Nagy Z. jut. lemondás)</t>
  </si>
  <si>
    <t>Görög Katolikus Egyház (Nagy Z. jut. lemondás)</t>
  </si>
  <si>
    <t>Római Katolikus Egyház (Nagy Z. jut.lemondás)</t>
  </si>
  <si>
    <t>Polgárőrség (Kucskár Tibor jut.lemondás)</t>
  </si>
  <si>
    <t>Polgárőrség (Rimán János jut.lemondás)</t>
  </si>
  <si>
    <t>GAMESZ és költségvetési szervei 2014. év bevételi előirányzatai kötelező és önként vállalt feladatai</t>
  </si>
  <si>
    <t>FZs óvoda</t>
  </si>
  <si>
    <t>Városi Könyvtár</t>
  </si>
  <si>
    <t xml:space="preserve">Közműv. Intézet   </t>
  </si>
  <si>
    <t>Múzeum</t>
  </si>
  <si>
    <t>Közm. Int. és VK összesen</t>
  </si>
  <si>
    <t>Mindösszesen</t>
  </si>
  <si>
    <t xml:space="preserve">Kötelező </t>
  </si>
  <si>
    <t xml:space="preserve">Önként vállalt </t>
  </si>
  <si>
    <t>Szolgáltatások ellenértéke összesen</t>
  </si>
  <si>
    <t>Egyéb sajátos bevétel (gondozási díj)</t>
  </si>
  <si>
    <t>Továbbsz.szolgáltatások értéke (Egészségház)</t>
  </si>
  <si>
    <t>Bérlet és lízing díjbevételek</t>
  </si>
  <si>
    <t>Alkalmazottak térítése</t>
  </si>
  <si>
    <t>Kötbér egyéb kártérítés</t>
  </si>
  <si>
    <t>Alkalmazottak, hallgatók kártérítése, egyéb térítése</t>
  </si>
  <si>
    <t>Egyéb saját működési bevételek összesen</t>
  </si>
  <si>
    <t>ÁFA bevétel</t>
  </si>
  <si>
    <t>Működési hozam és kamatbevételek</t>
  </si>
  <si>
    <t xml:space="preserve"> Közhasznú és egyéb foglalkoztatási támogatás</t>
  </si>
  <si>
    <t>Támogatás értékű bevétel</t>
  </si>
  <si>
    <t>Támogatás értékű egyéb bevétel</t>
  </si>
  <si>
    <t>Támogatásértékű  működési bevétel</t>
  </si>
  <si>
    <t>MŰKÖDÉSI BEVÉTELEK ÖSSZESEN</t>
  </si>
  <si>
    <t>Működési bevétel összesen:</t>
  </si>
  <si>
    <t>Irányító szervi támogatás</t>
  </si>
  <si>
    <t>Pénzmaradvány</t>
  </si>
  <si>
    <t>IINTÉZMÉNYI BEVÉTELEK MINDÖSSZESEN</t>
  </si>
  <si>
    <t>4.melléklet az 5/2014. (III.03.) önkormányzati rendelethez</t>
  </si>
  <si>
    <t>Zsolca Táncegyüttes</t>
  </si>
  <si>
    <t>START Munkaprogram 27 fős</t>
  </si>
  <si>
    <t>START Munkaprogram 17 fős</t>
  </si>
  <si>
    <t>TÁMOP 5.3.6. Komplex telepprogram</t>
  </si>
  <si>
    <t>TÁMOP-5.6.1.3-12/2-2012-0096 Bűnmegelőzés</t>
  </si>
  <si>
    <t>TÁMOP "játszva is tanulhatsz" pályázat</t>
  </si>
  <si>
    <t>Ebből: Céltartalék</t>
  </si>
  <si>
    <t>Kazinczy Református Iskola</t>
  </si>
  <si>
    <t xml:space="preserve">Református Egyház </t>
  </si>
  <si>
    <t>Római Katolikus Egyház</t>
  </si>
  <si>
    <t>Nagycsaládosok Egyesülete</t>
  </si>
  <si>
    <t>Szkaliczki Mátyás</t>
  </si>
  <si>
    <t>ÉMOP 3.1.2. Funkcióbővítő fejlesztés</t>
  </si>
  <si>
    <t>START munkaprogram 27 fős</t>
  </si>
  <si>
    <t>START munkaprogram 17 fős</t>
  </si>
  <si>
    <t>Központi konyha vízmelegítő</t>
  </si>
  <si>
    <t>KRESZ táblák</t>
  </si>
  <si>
    <t>Könyvtár érdekeltségnövelő</t>
  </si>
  <si>
    <t>víz,- csatornarendszer felújítása</t>
  </si>
  <si>
    <t>G. KÖLTSÉGVETÉSI KIADÁSOK ÖSSZESEN (A+D)</t>
  </si>
  <si>
    <t>H. FINANSZÍROZÁSI KIADÁSOK ÖSSZESEN (B+E)</t>
  </si>
  <si>
    <t>2014. szeptember</t>
  </si>
  <si>
    <t>7. melléklet az 5/2014.(III.03.) önkormányzati rendelethez</t>
  </si>
  <si>
    <t xml:space="preserve">GAMESZ és költségvetési szervei 2014. év kiadási előirányzatai, kötelező és önként vállalt feladatai </t>
  </si>
  <si>
    <t>Szakfeladat</t>
  </si>
  <si>
    <t>Személyi juttatás</t>
  </si>
  <si>
    <t>Járulék</t>
  </si>
  <si>
    <t>Spec. Tám.</t>
  </si>
  <si>
    <t>Dologi</t>
  </si>
  <si>
    <t>Kötelező feladat</t>
  </si>
  <si>
    <t>Önként vállalt feladat</t>
  </si>
  <si>
    <t>1.</t>
  </si>
  <si>
    <t>Karbantartó műhely</t>
  </si>
  <si>
    <t>2.</t>
  </si>
  <si>
    <t>Szállítási tevékenység</t>
  </si>
  <si>
    <t>3.</t>
  </si>
  <si>
    <t>Központi gyermekkonyha</t>
  </si>
  <si>
    <t>4.</t>
  </si>
  <si>
    <t>Központi irányítás</t>
  </si>
  <si>
    <t>5.</t>
  </si>
  <si>
    <t>Egészségház</t>
  </si>
  <si>
    <t>6.</t>
  </si>
  <si>
    <t>Települési hulladék begyűjtése</t>
  </si>
  <si>
    <t>7.</t>
  </si>
  <si>
    <t>Zöldterületkezelés</t>
  </si>
  <si>
    <t>8.</t>
  </si>
  <si>
    <t>Rendezvények Háza</t>
  </si>
  <si>
    <t>9.</t>
  </si>
  <si>
    <t>Közhasznú foglalkoztatás</t>
  </si>
  <si>
    <t>10.</t>
  </si>
  <si>
    <t>Közvilágítás</t>
  </si>
  <si>
    <t>11.</t>
  </si>
  <si>
    <t>Települési vízellátás</t>
  </si>
  <si>
    <t>12.</t>
  </si>
  <si>
    <t>Lakásgazdálkodás</t>
  </si>
  <si>
    <t>13.</t>
  </si>
  <si>
    <t>Vendéglakás</t>
  </si>
  <si>
    <t>14.</t>
  </si>
  <si>
    <t>Költsv.szervek ált. végz e. kieg tev.</t>
  </si>
  <si>
    <t>15.</t>
  </si>
  <si>
    <t>Köztemető fenntartása</t>
  </si>
  <si>
    <t>16.</t>
  </si>
  <si>
    <t>Helyi utak fenntartása</t>
  </si>
  <si>
    <t>17.</t>
  </si>
  <si>
    <t>Üdültetés</t>
  </si>
  <si>
    <t>18.</t>
  </si>
  <si>
    <t>Város és községgazdálkodás</t>
  </si>
  <si>
    <t>Rendőrörs</t>
  </si>
  <si>
    <t>19.</t>
  </si>
  <si>
    <t>Továbbszámlázott szolgáltatás</t>
  </si>
  <si>
    <t>20.</t>
  </si>
  <si>
    <t>Idegen vendég étkeztetés</t>
  </si>
  <si>
    <t>21.</t>
  </si>
  <si>
    <t>Munkahelyi vendéglátás</t>
  </si>
  <si>
    <t>22.</t>
  </si>
  <si>
    <t>Cothec alapdíj</t>
  </si>
  <si>
    <t>23.</t>
  </si>
  <si>
    <t>Szociális  és gyermekvédelmi ellátások</t>
  </si>
  <si>
    <t>GAMESZ összesen</t>
  </si>
  <si>
    <t>GAMESZ beruházás</t>
  </si>
  <si>
    <t>GAMESZ beruházással összesen</t>
  </si>
  <si>
    <t>Családsegítés</t>
  </si>
  <si>
    <t>Nappali szociális gondozás</t>
  </si>
  <si>
    <t xml:space="preserve">3. </t>
  </si>
  <si>
    <t>Szociális étkeztetés</t>
  </si>
  <si>
    <t xml:space="preserve">Felsőzsolca Családgondozó Központ </t>
  </si>
  <si>
    <t>Fzs. Napközi Otthonos Óvoda</t>
  </si>
  <si>
    <t>Közművelődési Intézet</t>
  </si>
  <si>
    <t>Múzeumi tevékenység</t>
  </si>
  <si>
    <t>F. Közműv. Int. és V.  Könyvtár</t>
  </si>
  <si>
    <t>F. Közműv. Int. és V.  Könyvtár beruházás</t>
  </si>
  <si>
    <t>F. Közműv. Int. és V.  Könyvtár összesen</t>
  </si>
  <si>
    <t>GAMESZ mindösszesen</t>
  </si>
  <si>
    <t>Intézményi ellátás díjak</t>
  </si>
  <si>
    <t>Mindösszesen:</t>
  </si>
  <si>
    <t>65 éven felüliek egyszeri kp.juttatása</t>
  </si>
  <si>
    <t>Fzs. Napközi otthonos Óvoda előtető,kisé.te.</t>
  </si>
  <si>
    <t>65 év felettiek egyszeri kp.juttatás</t>
  </si>
  <si>
    <t xml:space="preserve">   Ebből: Céltartalék</t>
  </si>
  <si>
    <t>Fzs. Napközi otthonos Óvoda beruházás</t>
  </si>
  <si>
    <t>Fzs Naközi Otthonos Óvoda Mö.:</t>
  </si>
  <si>
    <t>1.melléklet a 21/2014. (IX. 29.) önkormányzati rendelethez</t>
  </si>
  <si>
    <t>2.melléklet a 21/2014. (IX. 29.) önkormányzati rendelethez</t>
  </si>
  <si>
    <t>3. melléklet a 21/2014.(IX. 29.) önkormányzati rendelethez</t>
  </si>
  <si>
    <t>4. melléklet a 21/2014.(IX. 29.) önkormányzati rendelethez</t>
  </si>
  <si>
    <t>5. melléklet a 21/2014.(IX. 29.) önkormányzati rendelethez</t>
  </si>
  <si>
    <t>6.melléklet a 21/2014.(IX. 29.) önkormányzati rendelethez</t>
  </si>
  <si>
    <t>7. mellékllet a 21/2014.(IX. 29.) önkormányzati rendelethez</t>
  </si>
  <si>
    <t>8.melléklet a 21/2014.(IX. 29.) önkormányzati rendelethez</t>
  </si>
  <si>
    <t>9.melléklet a 21/2014.(IX. 29.) önkormányzati rendelethez</t>
  </si>
  <si>
    <t>12. melléklet a 21/2014.(IX.29.) önkormányzati rendelethez</t>
  </si>
  <si>
    <t>13. melléklet a 21/2014.(IX.29.) önkormányzati rendelethez</t>
  </si>
  <si>
    <t>14.melléklet a 21/2014.(IX.29.) önkormányzati rendelethez</t>
  </si>
  <si>
    <t>15.melléklet a 21/2014.(IX.29.) önkormányzati rendelethez</t>
  </si>
  <si>
    <t>16. melléklet a 21/2014.(IX.29.) önkormányzati rendelethez</t>
  </si>
  <si>
    <t>19. melléklet a 21/2014.(IX.29.) önkormányzati rendelethez</t>
  </si>
  <si>
    <t>20.melléklet a 21/2014.(IX.29.) önkormányzati rendelethez</t>
  </si>
  <si>
    <t>10.melléklet a 21/2014.(IX.29.) önkormányzati rendelethez</t>
  </si>
  <si>
    <t>11. melléklet a 21/2014.(IX.29.) önkormányzati rendelethez</t>
  </si>
  <si>
    <t>17.melléklet a 21/2014.(IX.29.) önkormányzati rendelethez</t>
  </si>
  <si>
    <t>9. melléklet az 5/2014.(III.03.) önkormányzati rendelethez</t>
  </si>
  <si>
    <t>18.melléklet a 21/2014.(IX.29.) önkormányzati rendelethez</t>
  </si>
  <si>
    <t>10. melléklet az 5/2014.(III.03) önkormányzati rendelethez</t>
  </si>
  <si>
    <t>21.melléklet a 21/2014.(IX.29.) önkormányzati rendelethez</t>
  </si>
  <si>
    <t>22. melléklet az 5/2014.(II.03.) önkormányzati rendelethez</t>
  </si>
  <si>
    <t>14. melléklet az 5/2014. (IX.29.)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</si>
</sst>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mmm\ d/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6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16" fontId="11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16" fontId="11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="90" zoomScaleNormal="90" zoomScalePageLayoutView="0" workbookViewId="0" topLeftCell="A1">
      <selection activeCell="F7" sqref="F7:I7"/>
    </sheetView>
  </sheetViews>
  <sheetFormatPr defaultColWidth="9.00390625" defaultRowHeight="12.75"/>
  <cols>
    <col min="3" max="3" width="38.00390625" style="0" customWidth="1"/>
    <col min="4" max="5" width="14.375" style="0" customWidth="1"/>
    <col min="6" max="6" width="6.375" style="0" customWidth="1"/>
    <col min="7" max="7" width="47.25390625" style="0" customWidth="1"/>
    <col min="8" max="9" width="14.375" style="0" customWidth="1"/>
  </cols>
  <sheetData>
    <row r="1" spans="7:9" ht="12.75">
      <c r="G1" s="252" t="s">
        <v>444</v>
      </c>
      <c r="H1" s="252"/>
      <c r="I1" s="252"/>
    </row>
    <row r="2" spans="1:9" ht="12.75">
      <c r="A2" s="252" t="s">
        <v>292</v>
      </c>
      <c r="B2" s="252"/>
      <c r="C2" s="252"/>
      <c r="D2" s="252"/>
      <c r="E2" s="252"/>
      <c r="F2" s="252"/>
      <c r="G2" s="252"/>
      <c r="H2" s="252"/>
      <c r="I2" s="252"/>
    </row>
    <row r="3" spans="1:9" ht="12.75">
      <c r="A3" s="248" t="s">
        <v>249</v>
      </c>
      <c r="B3" s="248"/>
      <c r="C3" s="248"/>
      <c r="D3" s="248"/>
      <c r="E3" s="248"/>
      <c r="F3" s="248"/>
      <c r="G3" s="248"/>
      <c r="H3" s="248"/>
      <c r="I3" s="248"/>
    </row>
    <row r="4" spans="1:9" ht="12.75">
      <c r="A4" s="249" t="s">
        <v>34</v>
      </c>
      <c r="B4" s="249"/>
      <c r="C4" s="249"/>
      <c r="D4" s="249"/>
      <c r="E4" s="249"/>
      <c r="F4" s="249"/>
      <c r="G4" s="249"/>
      <c r="H4" s="249"/>
      <c r="I4" s="249"/>
    </row>
    <row r="5" spans="1:9" ht="12.75">
      <c r="A5" s="249" t="s">
        <v>364</v>
      </c>
      <c r="B5" s="249"/>
      <c r="C5" s="249"/>
      <c r="D5" s="249"/>
      <c r="E5" s="249"/>
      <c r="F5" s="249"/>
      <c r="G5" s="249"/>
      <c r="H5" s="249"/>
      <c r="I5" s="249"/>
    </row>
    <row r="6" spans="1:9" ht="12.75">
      <c r="A6" s="251"/>
      <c r="B6" s="251"/>
      <c r="C6" s="251"/>
      <c r="D6" s="20"/>
      <c r="E6" s="20"/>
      <c r="F6" s="251"/>
      <c r="G6" s="251"/>
      <c r="H6" s="19" t="s">
        <v>0</v>
      </c>
      <c r="I6" s="19"/>
    </row>
    <row r="7" spans="1:9" ht="12.75">
      <c r="A7" s="230" t="s">
        <v>37</v>
      </c>
      <c r="B7" s="247"/>
      <c r="C7" s="247"/>
      <c r="D7" s="247"/>
      <c r="E7" s="231"/>
      <c r="F7" s="230" t="s">
        <v>38</v>
      </c>
      <c r="G7" s="247"/>
      <c r="H7" s="247"/>
      <c r="I7" s="231"/>
    </row>
    <row r="8" spans="1:9" ht="12.75">
      <c r="A8" s="245" t="s">
        <v>35</v>
      </c>
      <c r="B8" s="245"/>
      <c r="C8" s="245"/>
      <c r="D8" s="7" t="s">
        <v>36</v>
      </c>
      <c r="E8" s="7" t="s">
        <v>250</v>
      </c>
      <c r="F8" s="245" t="s">
        <v>35</v>
      </c>
      <c r="G8" s="245"/>
      <c r="H8" s="7" t="s">
        <v>36</v>
      </c>
      <c r="I8" s="7" t="s">
        <v>250</v>
      </c>
    </row>
    <row r="9" spans="1:9" ht="12.75">
      <c r="A9" s="224" t="s">
        <v>50</v>
      </c>
      <c r="B9" s="224"/>
      <c r="C9" s="224"/>
      <c r="D9" s="64">
        <v>529413</v>
      </c>
      <c r="E9" s="64">
        <v>804747</v>
      </c>
      <c r="F9" s="224" t="s">
        <v>56</v>
      </c>
      <c r="G9" s="224"/>
      <c r="H9" s="64">
        <v>350807</v>
      </c>
      <c r="I9" s="64">
        <v>585764</v>
      </c>
    </row>
    <row r="10" spans="1:9" ht="12.75">
      <c r="A10" s="227" t="s">
        <v>51</v>
      </c>
      <c r="B10" s="228"/>
      <c r="C10" s="229"/>
      <c r="D10" s="64">
        <v>261795</v>
      </c>
      <c r="E10" s="64">
        <v>261795</v>
      </c>
      <c r="F10" s="218" t="s">
        <v>78</v>
      </c>
      <c r="G10" s="218"/>
      <c r="H10" s="64">
        <v>89690</v>
      </c>
      <c r="I10" s="64">
        <v>129096</v>
      </c>
    </row>
    <row r="11" spans="1:9" ht="12.75">
      <c r="A11" s="225" t="s">
        <v>52</v>
      </c>
      <c r="B11" s="236"/>
      <c r="C11" s="226"/>
      <c r="D11" s="64">
        <v>95732</v>
      </c>
      <c r="E11" s="64">
        <v>108689</v>
      </c>
      <c r="F11" s="224" t="s">
        <v>58</v>
      </c>
      <c r="G11" s="224"/>
      <c r="H11" s="64">
        <v>254506</v>
      </c>
      <c r="I11" s="64">
        <v>346845</v>
      </c>
    </row>
    <row r="12" spans="1:9" ht="12.75">
      <c r="A12" s="225" t="s">
        <v>53</v>
      </c>
      <c r="B12" s="236"/>
      <c r="C12" s="226"/>
      <c r="D12" s="64"/>
      <c r="E12" s="64">
        <v>2127</v>
      </c>
      <c r="F12" s="224" t="s">
        <v>59</v>
      </c>
      <c r="G12" s="224"/>
      <c r="H12" s="64">
        <v>114504</v>
      </c>
      <c r="I12" s="64">
        <v>119704</v>
      </c>
    </row>
    <row r="13" spans="1:9" ht="12.75">
      <c r="A13" s="224"/>
      <c r="B13" s="224"/>
      <c r="C13" s="224"/>
      <c r="D13" s="64"/>
      <c r="E13" s="64"/>
      <c r="F13" s="224" t="s">
        <v>60</v>
      </c>
      <c r="G13" s="224"/>
      <c r="H13" s="64">
        <v>40342</v>
      </c>
      <c r="I13" s="64">
        <v>132884</v>
      </c>
    </row>
    <row r="14" spans="1:9" ht="12.75">
      <c r="A14" s="238"/>
      <c r="B14" s="238"/>
      <c r="C14" s="238"/>
      <c r="D14" s="64"/>
      <c r="E14" s="125"/>
      <c r="F14" s="243" t="s">
        <v>61</v>
      </c>
      <c r="G14" s="244"/>
      <c r="H14" s="190"/>
      <c r="I14" s="190">
        <v>1383</v>
      </c>
    </row>
    <row r="15" spans="1:9" ht="12.75">
      <c r="A15" s="246"/>
      <c r="B15" s="246"/>
      <c r="C15" s="246"/>
      <c r="D15" s="64"/>
      <c r="E15" s="125"/>
      <c r="F15" s="243" t="s">
        <v>62</v>
      </c>
      <c r="G15" s="244"/>
      <c r="H15" s="190"/>
      <c r="I15" s="190">
        <v>66410</v>
      </c>
    </row>
    <row r="16" spans="1:9" ht="12.75">
      <c r="A16" s="225"/>
      <c r="B16" s="236"/>
      <c r="C16" s="226"/>
      <c r="D16" s="64"/>
      <c r="E16" s="125"/>
      <c r="F16" s="241"/>
      <c r="G16" s="242"/>
      <c r="H16" s="64"/>
      <c r="I16" s="64"/>
    </row>
    <row r="17" spans="1:9" ht="12.75">
      <c r="A17" s="238" t="s">
        <v>55</v>
      </c>
      <c r="B17" s="238"/>
      <c r="C17" s="238"/>
      <c r="D17" s="64">
        <f>D9+D10+D11+D12</f>
        <v>886940</v>
      </c>
      <c r="E17" s="125">
        <f>SUM(E9:E16)</f>
        <v>1177358</v>
      </c>
      <c r="F17" s="219" t="s">
        <v>63</v>
      </c>
      <c r="G17" s="220"/>
      <c r="H17" s="64">
        <f>SUM(H9:H13)</f>
        <v>849849</v>
      </c>
      <c r="I17" s="64">
        <f>SUM(I9+I10+I11+I12+I13)</f>
        <v>1314293</v>
      </c>
    </row>
    <row r="18" spans="1:9" ht="12.75">
      <c r="A18" s="225"/>
      <c r="B18" s="236"/>
      <c r="C18" s="226"/>
      <c r="D18" s="64"/>
      <c r="E18" s="125"/>
      <c r="F18" s="225"/>
      <c r="G18" s="226"/>
      <c r="H18" s="64"/>
      <c r="I18" s="64"/>
    </row>
    <row r="19" spans="1:9" ht="12.75">
      <c r="A19" s="219" t="s">
        <v>77</v>
      </c>
      <c r="B19" s="237"/>
      <c r="C19" s="220"/>
      <c r="D19" s="64">
        <v>594258</v>
      </c>
      <c r="E19" s="125">
        <v>813717</v>
      </c>
      <c r="F19" s="219" t="s">
        <v>183</v>
      </c>
      <c r="G19" s="220"/>
      <c r="H19" s="64">
        <v>594258</v>
      </c>
      <c r="I19" s="64">
        <v>594516</v>
      </c>
    </row>
    <row r="20" spans="1:9" ht="12.75">
      <c r="A20" s="246"/>
      <c r="B20" s="246"/>
      <c r="C20" s="246"/>
      <c r="D20" s="64"/>
      <c r="E20" s="125"/>
      <c r="F20" s="230"/>
      <c r="G20" s="231"/>
      <c r="H20" s="64"/>
      <c r="I20" s="64"/>
    </row>
    <row r="21" spans="1:9" ht="12.75">
      <c r="A21" s="217" t="s">
        <v>42</v>
      </c>
      <c r="B21" s="217"/>
      <c r="C21" s="217"/>
      <c r="D21" s="64">
        <f>D17+D19</f>
        <v>1481198</v>
      </c>
      <c r="E21" s="125">
        <f>SUM(E19+E17)</f>
        <v>1991075</v>
      </c>
      <c r="F21" s="219" t="s">
        <v>39</v>
      </c>
      <c r="G21" s="220"/>
      <c r="H21" s="64">
        <f>H17+H19</f>
        <v>1444107</v>
      </c>
      <c r="I21" s="64">
        <f>SUM(I17+I19)</f>
        <v>1908809</v>
      </c>
    </row>
    <row r="22" spans="1:9" ht="12.75">
      <c r="A22" s="218"/>
      <c r="B22" s="218"/>
      <c r="C22" s="218"/>
      <c r="D22" s="64"/>
      <c r="E22" s="125"/>
      <c r="F22" s="225"/>
      <c r="G22" s="226"/>
      <c r="H22" s="64"/>
      <c r="I22" s="64"/>
    </row>
    <row r="23" spans="1:9" ht="12.75">
      <c r="A23" s="227" t="s">
        <v>111</v>
      </c>
      <c r="B23" s="228"/>
      <c r="C23" s="229"/>
      <c r="D23" s="64">
        <v>90424</v>
      </c>
      <c r="E23" s="125">
        <v>393238</v>
      </c>
      <c r="F23" s="225" t="s">
        <v>72</v>
      </c>
      <c r="G23" s="226"/>
      <c r="H23" s="64">
        <v>136787</v>
      </c>
      <c r="I23" s="64">
        <v>451965</v>
      </c>
    </row>
    <row r="24" spans="1:9" ht="12.75">
      <c r="A24" s="227" t="s">
        <v>112</v>
      </c>
      <c r="B24" s="228"/>
      <c r="C24" s="229"/>
      <c r="D24" s="64">
        <v>7772</v>
      </c>
      <c r="E24" s="125">
        <v>7772</v>
      </c>
      <c r="F24" s="225" t="s">
        <v>73</v>
      </c>
      <c r="G24" s="226"/>
      <c r="H24" s="64"/>
      <c r="I24" s="64">
        <v>31100</v>
      </c>
    </row>
    <row r="25" spans="1:9" ht="12.75">
      <c r="A25" s="224" t="s">
        <v>113</v>
      </c>
      <c r="B25" s="224"/>
      <c r="C25" s="224"/>
      <c r="D25" s="64">
        <v>1500</v>
      </c>
      <c r="E25" s="125">
        <v>1500</v>
      </c>
      <c r="F25" s="225" t="s">
        <v>74</v>
      </c>
      <c r="G25" s="226"/>
      <c r="H25" s="64"/>
      <c r="I25" s="64">
        <v>1711</v>
      </c>
    </row>
    <row r="26" spans="1:9" ht="12.75">
      <c r="A26" s="241"/>
      <c r="B26" s="250"/>
      <c r="C26" s="242"/>
      <c r="D26" s="64"/>
      <c r="E26" s="125"/>
      <c r="F26" s="225" t="s">
        <v>441</v>
      </c>
      <c r="G26" s="226"/>
      <c r="H26" s="64"/>
      <c r="I26" s="64">
        <v>1711</v>
      </c>
    </row>
    <row r="27" spans="1:9" ht="12.75">
      <c r="A27" s="238" t="s">
        <v>129</v>
      </c>
      <c r="B27" s="238"/>
      <c r="C27" s="238"/>
      <c r="D27" s="64">
        <f>D23+D24+D25</f>
        <v>99696</v>
      </c>
      <c r="E27" s="125">
        <f>SUM(E23:E25)</f>
        <v>402510</v>
      </c>
      <c r="F27" s="219" t="s">
        <v>75</v>
      </c>
      <c r="G27" s="220"/>
      <c r="H27" s="64">
        <f>SUM(H23:H25)</f>
        <v>136787</v>
      </c>
      <c r="I27" s="64">
        <f>SUM(I23+I24+I25)</f>
        <v>484776</v>
      </c>
    </row>
    <row r="28" spans="1:9" ht="12.75">
      <c r="A28" s="224"/>
      <c r="B28" s="224"/>
      <c r="C28" s="224"/>
      <c r="D28" s="64"/>
      <c r="E28" s="125"/>
      <c r="F28" s="225"/>
      <c r="G28" s="226"/>
      <c r="H28" s="64"/>
      <c r="I28" s="64"/>
    </row>
    <row r="29" spans="1:9" ht="12.75">
      <c r="A29" s="219" t="s">
        <v>79</v>
      </c>
      <c r="B29" s="237"/>
      <c r="C29" s="220"/>
      <c r="D29" s="65"/>
      <c r="E29" s="181">
        <v>1747</v>
      </c>
      <c r="F29" s="219" t="s">
        <v>130</v>
      </c>
      <c r="G29" s="220"/>
      <c r="H29" s="64"/>
      <c r="I29" s="64">
        <v>1747</v>
      </c>
    </row>
    <row r="30" spans="1:9" ht="12.75">
      <c r="A30" s="232" t="s">
        <v>157</v>
      </c>
      <c r="B30" s="224"/>
      <c r="C30" s="224"/>
      <c r="D30" s="65"/>
      <c r="E30" s="126"/>
      <c r="F30" s="230"/>
      <c r="G30" s="231"/>
      <c r="H30" s="64"/>
      <c r="I30" s="64"/>
    </row>
    <row r="31" spans="1:9" ht="12.75">
      <c r="A31" s="224"/>
      <c r="B31" s="224"/>
      <c r="C31" s="224"/>
      <c r="D31" s="64"/>
      <c r="E31" s="125"/>
      <c r="F31" s="225"/>
      <c r="G31" s="226"/>
      <c r="H31" s="64"/>
      <c r="I31" s="64"/>
    </row>
    <row r="32" spans="1:9" ht="12.75">
      <c r="A32" s="217" t="s">
        <v>80</v>
      </c>
      <c r="B32" s="217"/>
      <c r="C32" s="217"/>
      <c r="D32" s="64">
        <f>D27+D29</f>
        <v>99696</v>
      </c>
      <c r="E32" s="125">
        <f>SUM(E27+E29)</f>
        <v>404257</v>
      </c>
      <c r="F32" s="219" t="s">
        <v>40</v>
      </c>
      <c r="G32" s="220"/>
      <c r="H32" s="64">
        <f>H27+H29</f>
        <v>136787</v>
      </c>
      <c r="I32" s="64">
        <f>SUM(I27+I29)</f>
        <v>486523</v>
      </c>
    </row>
    <row r="33" spans="1:9" ht="12.75">
      <c r="A33" s="221"/>
      <c r="B33" s="222"/>
      <c r="C33" s="223"/>
      <c r="D33" s="64"/>
      <c r="E33" s="125"/>
      <c r="F33" s="230"/>
      <c r="G33" s="231"/>
      <c r="H33" s="64"/>
      <c r="I33" s="64"/>
    </row>
    <row r="34" spans="1:9" ht="12.75">
      <c r="A34" s="233" t="s">
        <v>171</v>
      </c>
      <c r="B34" s="234"/>
      <c r="C34" s="235"/>
      <c r="D34" s="64">
        <f>D17+D27</f>
        <v>986636</v>
      </c>
      <c r="E34" s="125">
        <f>SUM(E17+E27)</f>
        <v>1579868</v>
      </c>
      <c r="F34" s="219" t="s">
        <v>362</v>
      </c>
      <c r="G34" s="220"/>
      <c r="H34" s="64">
        <f>H17+H27</f>
        <v>986636</v>
      </c>
      <c r="I34" s="64">
        <f>SUM(I17+I27)</f>
        <v>1799069</v>
      </c>
    </row>
    <row r="35" spans="1:9" ht="12.75">
      <c r="A35" s="221"/>
      <c r="B35" s="222"/>
      <c r="C35" s="223"/>
      <c r="D35" s="64"/>
      <c r="E35" s="125"/>
      <c r="F35" s="230"/>
      <c r="G35" s="231"/>
      <c r="H35" s="64"/>
      <c r="I35" s="64"/>
    </row>
    <row r="36" spans="1:9" ht="12.75">
      <c r="A36" s="233" t="s">
        <v>172</v>
      </c>
      <c r="B36" s="234"/>
      <c r="C36" s="235"/>
      <c r="D36" s="64">
        <v>594258</v>
      </c>
      <c r="E36" s="125">
        <f>SUM(E19+E29)</f>
        <v>815464</v>
      </c>
      <c r="F36" s="219" t="s">
        <v>363</v>
      </c>
      <c r="G36" s="220"/>
      <c r="H36" s="64">
        <f>H19+H29</f>
        <v>594258</v>
      </c>
      <c r="I36" s="64">
        <f>SUM(I19+I29)</f>
        <v>596263</v>
      </c>
    </row>
    <row r="37" spans="1:9" ht="12.75">
      <c r="A37" s="240"/>
      <c r="B37" s="240"/>
      <c r="C37" s="240"/>
      <c r="D37" s="64"/>
      <c r="E37" s="125"/>
      <c r="F37" s="241"/>
      <c r="G37" s="242"/>
      <c r="H37" s="64"/>
      <c r="I37" s="64"/>
    </row>
    <row r="38" spans="1:9" ht="12.75">
      <c r="A38" s="239" t="s">
        <v>173</v>
      </c>
      <c r="B38" s="239"/>
      <c r="C38" s="239"/>
      <c r="D38" s="64">
        <f>D21+D32</f>
        <v>1580894</v>
      </c>
      <c r="E38" s="64">
        <f>SUM(E21+E32)</f>
        <v>2395332</v>
      </c>
      <c r="F38" s="239" t="s">
        <v>174</v>
      </c>
      <c r="G38" s="239"/>
      <c r="H38" s="64">
        <f>H21+H32</f>
        <v>1580894</v>
      </c>
      <c r="I38" s="64">
        <f>SUM(I21+I32)</f>
        <v>2395332</v>
      </c>
    </row>
  </sheetData>
  <sheetProtection/>
  <mergeCells count="71">
    <mergeCell ref="A6:C6"/>
    <mergeCell ref="F16:G16"/>
    <mergeCell ref="F6:G6"/>
    <mergeCell ref="A8:C8"/>
    <mergeCell ref="G1:I1"/>
    <mergeCell ref="F7:I7"/>
    <mergeCell ref="A13:C13"/>
    <mergeCell ref="F12:G12"/>
    <mergeCell ref="A11:C11"/>
    <mergeCell ref="A12:C12"/>
    <mergeCell ref="A2:I2"/>
    <mergeCell ref="F20:G20"/>
    <mergeCell ref="A7:E7"/>
    <mergeCell ref="F26:G26"/>
    <mergeCell ref="A3:I3"/>
    <mergeCell ref="F19:G19"/>
    <mergeCell ref="A4:I4"/>
    <mergeCell ref="A5:I5"/>
    <mergeCell ref="A26:C26"/>
    <mergeCell ref="A19:C19"/>
    <mergeCell ref="A20:C20"/>
    <mergeCell ref="F17:G17"/>
    <mergeCell ref="F18:G18"/>
    <mergeCell ref="A28:C28"/>
    <mergeCell ref="F8:G8"/>
    <mergeCell ref="A27:C27"/>
    <mergeCell ref="F22:G22"/>
    <mergeCell ref="A22:C22"/>
    <mergeCell ref="A15:C15"/>
    <mergeCell ref="F15:G15"/>
    <mergeCell ref="F24:G24"/>
    <mergeCell ref="A35:C35"/>
    <mergeCell ref="A21:C21"/>
    <mergeCell ref="F35:G35"/>
    <mergeCell ref="A23:C23"/>
    <mergeCell ref="F34:G34"/>
    <mergeCell ref="F14:G14"/>
    <mergeCell ref="A14:C14"/>
    <mergeCell ref="F23:G23"/>
    <mergeCell ref="A24:C24"/>
    <mergeCell ref="F25:G25"/>
    <mergeCell ref="A9:C9"/>
    <mergeCell ref="A17:C17"/>
    <mergeCell ref="F29:G29"/>
    <mergeCell ref="A25:C25"/>
    <mergeCell ref="F33:G33"/>
    <mergeCell ref="A38:C38"/>
    <mergeCell ref="F38:G38"/>
    <mergeCell ref="A37:C37"/>
    <mergeCell ref="F37:G37"/>
    <mergeCell ref="F36:G36"/>
    <mergeCell ref="A30:C30"/>
    <mergeCell ref="A36:C36"/>
    <mergeCell ref="A16:C16"/>
    <mergeCell ref="A34:C34"/>
    <mergeCell ref="F32:G32"/>
    <mergeCell ref="F9:G9"/>
    <mergeCell ref="A29:C29"/>
    <mergeCell ref="F28:G28"/>
    <mergeCell ref="F11:G11"/>
    <mergeCell ref="A18:C18"/>
    <mergeCell ref="A32:C32"/>
    <mergeCell ref="F10:G10"/>
    <mergeCell ref="F27:G27"/>
    <mergeCell ref="F21:G21"/>
    <mergeCell ref="A33:C33"/>
    <mergeCell ref="A31:C31"/>
    <mergeCell ref="F31:G31"/>
    <mergeCell ref="A10:C10"/>
    <mergeCell ref="F30:G30"/>
    <mergeCell ref="F13:G13"/>
  </mergeCells>
  <printOptions/>
  <pageMargins left="0.5905511811023623" right="0.31496062992125984" top="0.2755905511811024" bottom="0.2755905511811024" header="0.4330708661417323" footer="0.275590551181102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8"/>
  <sheetViews>
    <sheetView zoomScale="87" zoomScaleNormal="87" zoomScalePageLayoutView="0" workbookViewId="0" topLeftCell="A1">
      <selection activeCell="A3" sqref="A3:I3"/>
    </sheetView>
  </sheetViews>
  <sheetFormatPr defaultColWidth="9.00390625" defaultRowHeight="12.75"/>
  <cols>
    <col min="1" max="1" width="57.625" style="0" customWidth="1"/>
    <col min="2" max="2" width="13.875" style="0" customWidth="1"/>
    <col min="3" max="3" width="14.875" style="0" customWidth="1"/>
    <col min="4" max="4" width="14.25390625" style="0" customWidth="1"/>
    <col min="5" max="5" width="15.875" style="0" customWidth="1"/>
    <col min="6" max="6" width="14.75390625" style="0" customWidth="1"/>
    <col min="7" max="7" width="14.875" style="0" customWidth="1"/>
    <col min="8" max="8" width="16.125" style="0" customWidth="1"/>
    <col min="9" max="9" width="14.125" style="0" customWidth="1"/>
  </cols>
  <sheetData>
    <row r="2" spans="7:9" ht="12.75">
      <c r="G2" s="252" t="s">
        <v>453</v>
      </c>
      <c r="H2" s="252"/>
      <c r="I2" s="252"/>
    </row>
    <row r="3" spans="1:9" ht="12.75">
      <c r="A3" s="306" t="s">
        <v>301</v>
      </c>
      <c r="B3" s="306"/>
      <c r="C3" s="306"/>
      <c r="D3" s="306"/>
      <c r="E3" s="306"/>
      <c r="F3" s="306"/>
      <c r="G3" s="306"/>
      <c r="H3" s="306"/>
      <c r="I3" s="306"/>
    </row>
    <row r="4" spans="1:9" ht="12.75">
      <c r="A4" s="248" t="s">
        <v>189</v>
      </c>
      <c r="B4" s="248"/>
      <c r="C4" s="248"/>
      <c r="D4" s="248"/>
      <c r="E4" s="248"/>
      <c r="F4" s="248"/>
      <c r="G4" s="248"/>
      <c r="H4" s="248"/>
      <c r="I4" s="248"/>
    </row>
    <row r="5" spans="1:9" ht="12.75">
      <c r="A5" s="248" t="s">
        <v>46</v>
      </c>
      <c r="B5" s="248"/>
      <c r="C5" s="248"/>
      <c r="D5" s="248"/>
      <c r="E5" s="248"/>
      <c r="F5" s="248"/>
      <c r="G5" s="248"/>
      <c r="H5" s="248"/>
      <c r="I5" s="248"/>
    </row>
    <row r="6" spans="1:9" ht="12.75">
      <c r="A6" s="25"/>
      <c r="B6" s="25"/>
      <c r="C6" s="25"/>
      <c r="D6" s="25"/>
      <c r="E6" s="25"/>
      <c r="F6" s="25"/>
      <c r="G6" s="25"/>
      <c r="H6" s="25"/>
      <c r="I6" s="25" t="s">
        <v>1</v>
      </c>
    </row>
    <row r="7" spans="1:9" ht="12.75">
      <c r="A7" s="122"/>
      <c r="B7" s="273" t="s">
        <v>241</v>
      </c>
      <c r="C7" s="274"/>
      <c r="D7" s="274"/>
      <c r="E7" s="292"/>
      <c r="F7" s="263" t="s">
        <v>251</v>
      </c>
      <c r="G7" s="264"/>
      <c r="H7" s="264"/>
      <c r="I7" s="265"/>
    </row>
    <row r="8" spans="1:9" ht="12.75">
      <c r="A8" s="258" t="s">
        <v>30</v>
      </c>
      <c r="B8" s="261" t="s">
        <v>190</v>
      </c>
      <c r="C8" s="261" t="s">
        <v>45</v>
      </c>
      <c r="D8" s="261" t="s">
        <v>191</v>
      </c>
      <c r="E8" s="261" t="s">
        <v>31</v>
      </c>
      <c r="F8" s="261" t="s">
        <v>190</v>
      </c>
      <c r="G8" s="261" t="s">
        <v>45</v>
      </c>
      <c r="H8" s="261" t="s">
        <v>191</v>
      </c>
      <c r="I8" s="261" t="s">
        <v>31</v>
      </c>
    </row>
    <row r="9" spans="1:9" ht="27" customHeight="1">
      <c r="A9" s="258"/>
      <c r="B9" s="262"/>
      <c r="C9" s="262"/>
      <c r="D9" s="262"/>
      <c r="E9" s="262"/>
      <c r="F9" s="262"/>
      <c r="G9" s="262"/>
      <c r="H9" s="262"/>
      <c r="I9" s="262"/>
    </row>
    <row r="10" spans="1:9" ht="14.25" customHeight="1">
      <c r="A10" s="44" t="s">
        <v>56</v>
      </c>
      <c r="B10" s="54">
        <v>287520</v>
      </c>
      <c r="C10" s="54">
        <v>63287</v>
      </c>
      <c r="D10" s="33"/>
      <c r="E10" s="46">
        <f>SUM(B10:D10)</f>
        <v>350807</v>
      </c>
      <c r="F10" s="54">
        <v>473855</v>
      </c>
      <c r="G10" s="54">
        <v>111909</v>
      </c>
      <c r="H10" s="33"/>
      <c r="I10" s="46">
        <f>SUM(F10:H10)</f>
        <v>585764</v>
      </c>
    </row>
    <row r="11" spans="1:9" ht="14.25" customHeight="1">
      <c r="A11" s="63" t="s">
        <v>57</v>
      </c>
      <c r="B11" s="54">
        <v>73116</v>
      </c>
      <c r="C11" s="54">
        <v>16574</v>
      </c>
      <c r="D11" s="33"/>
      <c r="E11" s="46">
        <f>SUM(B11:D11)</f>
        <v>89690</v>
      </c>
      <c r="F11" s="54">
        <v>99356</v>
      </c>
      <c r="G11" s="54">
        <v>29740</v>
      </c>
      <c r="H11" s="33"/>
      <c r="I11" s="46">
        <f aca="true" t="shared" si="0" ref="I11:I48">SUM(F11:H11)</f>
        <v>129096</v>
      </c>
    </row>
    <row r="12" spans="1:9" ht="14.25" customHeight="1">
      <c r="A12" s="44" t="s">
        <v>137</v>
      </c>
      <c r="B12" s="54">
        <v>175946</v>
      </c>
      <c r="C12" s="54">
        <v>78560</v>
      </c>
      <c r="D12" s="33"/>
      <c r="E12" s="46">
        <f>SUM(B12:D12)</f>
        <v>254506</v>
      </c>
      <c r="F12" s="54">
        <v>222845</v>
      </c>
      <c r="G12" s="54">
        <v>120550</v>
      </c>
      <c r="H12" s="33"/>
      <c r="I12" s="46">
        <f t="shared" si="0"/>
        <v>343395</v>
      </c>
    </row>
    <row r="13" spans="1:9" ht="14.25" customHeight="1">
      <c r="A13" s="70" t="s">
        <v>139</v>
      </c>
      <c r="B13" s="46">
        <v>114504</v>
      </c>
      <c r="C13" s="46"/>
      <c r="D13" s="33"/>
      <c r="E13" s="46">
        <f>SUM(B13:D13)</f>
        <v>114504</v>
      </c>
      <c r="F13" s="46">
        <v>119704</v>
      </c>
      <c r="G13" s="46"/>
      <c r="H13" s="33"/>
      <c r="I13" s="46">
        <f t="shared" si="0"/>
        <v>119704</v>
      </c>
    </row>
    <row r="14" spans="1:9" ht="14.25" customHeight="1">
      <c r="A14" s="44" t="s">
        <v>138</v>
      </c>
      <c r="B14" s="46">
        <v>28442</v>
      </c>
      <c r="C14" s="46">
        <v>11900</v>
      </c>
      <c r="D14" s="33"/>
      <c r="E14" s="46">
        <f>SUM(B14:D14)</f>
        <v>40342</v>
      </c>
      <c r="F14" s="46">
        <v>35543</v>
      </c>
      <c r="G14" s="46">
        <v>110656</v>
      </c>
      <c r="H14" s="33"/>
      <c r="I14" s="46">
        <f t="shared" si="0"/>
        <v>146199</v>
      </c>
    </row>
    <row r="15" spans="1:9" ht="14.25" customHeight="1">
      <c r="A15" s="71" t="s">
        <v>140</v>
      </c>
      <c r="B15" s="46"/>
      <c r="C15" s="46"/>
      <c r="D15" s="61"/>
      <c r="E15" s="46"/>
      <c r="F15" s="46"/>
      <c r="G15" s="46">
        <v>23098</v>
      </c>
      <c r="H15" s="61"/>
      <c r="I15" s="46">
        <f t="shared" si="0"/>
        <v>23098</v>
      </c>
    </row>
    <row r="16" spans="1:9" ht="14.25" customHeight="1">
      <c r="A16" s="72" t="s">
        <v>247</v>
      </c>
      <c r="B16" s="82"/>
      <c r="C16" s="82"/>
      <c r="D16" s="33"/>
      <c r="E16" s="46"/>
      <c r="F16" s="82"/>
      <c r="G16" s="82">
        <v>61210</v>
      </c>
      <c r="H16" s="33"/>
      <c r="I16" s="46">
        <f t="shared" si="0"/>
        <v>61210</v>
      </c>
    </row>
    <row r="17" spans="1:9" ht="14.25" customHeight="1">
      <c r="A17" s="73"/>
      <c r="B17" s="83"/>
      <c r="C17" s="83"/>
      <c r="D17" s="33"/>
      <c r="E17" s="46"/>
      <c r="F17" s="83"/>
      <c r="G17" s="83"/>
      <c r="H17" s="33"/>
      <c r="I17" s="46">
        <f t="shared" si="0"/>
        <v>0</v>
      </c>
    </row>
    <row r="18" spans="1:9" ht="14.25" customHeight="1">
      <c r="A18" s="75" t="s">
        <v>141</v>
      </c>
      <c r="B18" s="59">
        <f>SUM(B10:B14)</f>
        <v>679528</v>
      </c>
      <c r="C18" s="59">
        <f>SUM(C10:C14)</f>
        <v>170321</v>
      </c>
      <c r="D18" s="84">
        <f>SUM(D10:D14)</f>
        <v>0</v>
      </c>
      <c r="E18" s="54">
        <f>SUM(B18:D18)</f>
        <v>849849</v>
      </c>
      <c r="F18" s="59">
        <f>SUM(F10:F17)</f>
        <v>951303</v>
      </c>
      <c r="G18" s="59">
        <f>SUM(G10+G11+G12+G14)</f>
        <v>372855</v>
      </c>
      <c r="H18" s="84">
        <v>0</v>
      </c>
      <c r="I18" s="46">
        <f t="shared" si="0"/>
        <v>1324158</v>
      </c>
    </row>
    <row r="19" spans="1:9" ht="14.25" customHeight="1">
      <c r="A19" s="75"/>
      <c r="B19" s="83"/>
      <c r="C19" s="83"/>
      <c r="D19" s="33"/>
      <c r="E19" s="46"/>
      <c r="F19" s="83"/>
      <c r="G19" s="83"/>
      <c r="H19" s="33"/>
      <c r="I19" s="46">
        <f t="shared" si="0"/>
        <v>0</v>
      </c>
    </row>
    <row r="20" spans="1:9" ht="14.25" customHeight="1">
      <c r="A20" s="76" t="s">
        <v>64</v>
      </c>
      <c r="B20" s="47"/>
      <c r="C20" s="83"/>
      <c r="D20" s="33"/>
      <c r="E20" s="46">
        <f>SUM(B20:D20)</f>
        <v>0</v>
      </c>
      <c r="F20" s="47"/>
      <c r="G20" s="83"/>
      <c r="H20" s="33"/>
      <c r="I20" s="46">
        <f t="shared" si="0"/>
        <v>0</v>
      </c>
    </row>
    <row r="21" spans="1:9" ht="14.25" customHeight="1">
      <c r="A21" s="76" t="s">
        <v>65</v>
      </c>
      <c r="B21" s="47"/>
      <c r="C21" s="83"/>
      <c r="D21" s="33"/>
      <c r="E21" s="46">
        <f aca="true" t="shared" si="1" ref="E21:E26">SUM(B21:D21)</f>
        <v>0</v>
      </c>
      <c r="F21" s="47"/>
      <c r="G21" s="83"/>
      <c r="H21" s="33"/>
      <c r="I21" s="46">
        <f t="shared" si="0"/>
        <v>0</v>
      </c>
    </row>
    <row r="22" spans="1:9" ht="14.25" customHeight="1">
      <c r="A22" s="77" t="s">
        <v>66</v>
      </c>
      <c r="B22" s="85"/>
      <c r="C22" s="83"/>
      <c r="D22" s="33"/>
      <c r="E22" s="46">
        <f t="shared" si="1"/>
        <v>0</v>
      </c>
      <c r="F22" s="85"/>
      <c r="G22" s="83"/>
      <c r="H22" s="33"/>
      <c r="I22" s="46">
        <f t="shared" si="0"/>
        <v>0</v>
      </c>
    </row>
    <row r="23" spans="1:9" ht="14.25" customHeight="1">
      <c r="A23" s="76" t="s">
        <v>67</v>
      </c>
      <c r="B23" s="47"/>
      <c r="C23" s="83"/>
      <c r="D23" s="33"/>
      <c r="E23" s="46">
        <f t="shared" si="1"/>
        <v>0</v>
      </c>
      <c r="F23" s="47"/>
      <c r="G23" s="83"/>
      <c r="H23" s="33"/>
      <c r="I23" s="46">
        <f t="shared" si="0"/>
        <v>0</v>
      </c>
    </row>
    <row r="24" spans="1:9" ht="14.25" customHeight="1">
      <c r="A24" s="76" t="s">
        <v>68</v>
      </c>
      <c r="B24" s="47">
        <v>504133</v>
      </c>
      <c r="C24" s="59">
        <v>90125</v>
      </c>
      <c r="D24" s="60"/>
      <c r="E24" s="46">
        <f t="shared" si="1"/>
        <v>594258</v>
      </c>
      <c r="F24" s="47">
        <v>498991</v>
      </c>
      <c r="G24" s="59">
        <v>90125</v>
      </c>
      <c r="H24" s="60"/>
      <c r="I24" s="46">
        <f t="shared" si="0"/>
        <v>589116</v>
      </c>
    </row>
    <row r="25" spans="1:9" ht="14.25" customHeight="1">
      <c r="A25" s="76" t="s">
        <v>69</v>
      </c>
      <c r="B25" s="47"/>
      <c r="C25" s="83"/>
      <c r="D25" s="33"/>
      <c r="E25" s="46">
        <f t="shared" si="1"/>
        <v>0</v>
      </c>
      <c r="F25" s="47"/>
      <c r="G25" s="83"/>
      <c r="H25" s="33"/>
      <c r="I25" s="46">
        <f t="shared" si="0"/>
        <v>0</v>
      </c>
    </row>
    <row r="26" spans="1:9" ht="14.25" customHeight="1">
      <c r="A26" s="76" t="s">
        <v>70</v>
      </c>
      <c r="B26" s="47"/>
      <c r="C26" s="83"/>
      <c r="D26" s="33"/>
      <c r="E26" s="46">
        <f t="shared" si="1"/>
        <v>0</v>
      </c>
      <c r="F26" s="47"/>
      <c r="G26" s="83"/>
      <c r="H26" s="33"/>
      <c r="I26" s="46">
        <f t="shared" si="0"/>
        <v>0</v>
      </c>
    </row>
    <row r="27" spans="1:9" ht="14.25" customHeight="1">
      <c r="A27" s="78" t="s">
        <v>71</v>
      </c>
      <c r="B27" s="47">
        <f>SUM(B20:B26)</f>
        <v>504133</v>
      </c>
      <c r="C27" s="47">
        <f>SUM(C20:C26)</f>
        <v>90125</v>
      </c>
      <c r="D27" s="86">
        <f>SUM(D20:D26)</f>
        <v>0</v>
      </c>
      <c r="E27" s="46">
        <f>SUM(B27:D27)</f>
        <v>594258</v>
      </c>
      <c r="F27" s="47">
        <f>SUM(F20:F26)</f>
        <v>498991</v>
      </c>
      <c r="G27" s="47">
        <f>SUM(G20:G26)</f>
        <v>90125</v>
      </c>
      <c r="H27" s="86">
        <v>0</v>
      </c>
      <c r="I27" s="46">
        <f t="shared" si="0"/>
        <v>589116</v>
      </c>
    </row>
    <row r="28" spans="1:9" ht="14.25" customHeight="1">
      <c r="A28" s="75"/>
      <c r="B28" s="83"/>
      <c r="C28" s="83"/>
      <c r="D28" s="33"/>
      <c r="E28" s="46"/>
      <c r="F28" s="83"/>
      <c r="G28" s="83"/>
      <c r="H28" s="33"/>
      <c r="I28" s="46">
        <f t="shared" si="0"/>
        <v>0</v>
      </c>
    </row>
    <row r="29" spans="1:9" ht="14.25" customHeight="1">
      <c r="A29" s="78" t="s">
        <v>39</v>
      </c>
      <c r="B29" s="83">
        <f>B18+B27</f>
        <v>1183661</v>
      </c>
      <c r="C29" s="83">
        <f>C18+C27</f>
        <v>260446</v>
      </c>
      <c r="D29" s="87">
        <f>D18+D27</f>
        <v>0</v>
      </c>
      <c r="E29" s="46">
        <f>SUM(B29:D29)</f>
        <v>1444107</v>
      </c>
      <c r="F29" s="83">
        <f>SUM(F18+F27)</f>
        <v>1450294</v>
      </c>
      <c r="G29" s="83">
        <f>SUM(G18+G27)</f>
        <v>462980</v>
      </c>
      <c r="H29" s="87">
        <v>0</v>
      </c>
      <c r="I29" s="46">
        <f t="shared" si="0"/>
        <v>1913274</v>
      </c>
    </row>
    <row r="30" spans="1:9" ht="14.25" customHeight="1">
      <c r="A30" s="75"/>
      <c r="B30" s="83"/>
      <c r="C30" s="83"/>
      <c r="D30" s="33"/>
      <c r="E30" s="46"/>
      <c r="F30" s="83"/>
      <c r="G30" s="83"/>
      <c r="H30" s="33"/>
      <c r="I30" s="46">
        <f t="shared" si="0"/>
        <v>0</v>
      </c>
    </row>
    <row r="31" spans="1:9" ht="14.25" customHeight="1">
      <c r="A31" s="76" t="s">
        <v>72</v>
      </c>
      <c r="B31" s="47">
        <v>9353</v>
      </c>
      <c r="C31" s="83">
        <v>127434</v>
      </c>
      <c r="D31" s="33"/>
      <c r="E31" s="46">
        <f>SUM(B31:D31)</f>
        <v>136787</v>
      </c>
      <c r="F31" s="47">
        <v>9460</v>
      </c>
      <c r="G31" s="83">
        <v>438505</v>
      </c>
      <c r="H31" s="33"/>
      <c r="I31" s="46">
        <f t="shared" si="0"/>
        <v>447965</v>
      </c>
    </row>
    <row r="32" spans="1:9" ht="14.25" customHeight="1">
      <c r="A32" s="76" t="s">
        <v>73</v>
      </c>
      <c r="B32" s="47"/>
      <c r="C32" s="88"/>
      <c r="D32" s="61"/>
      <c r="E32" s="46">
        <f>SUM(B32:D32)</f>
        <v>0</v>
      </c>
      <c r="F32" s="47"/>
      <c r="G32" s="167">
        <v>31100</v>
      </c>
      <c r="H32" s="61"/>
      <c r="I32" s="46">
        <f t="shared" si="0"/>
        <v>31100</v>
      </c>
    </row>
    <row r="33" spans="1:9" ht="14.25" customHeight="1">
      <c r="A33" s="77" t="s">
        <v>142</v>
      </c>
      <c r="B33" s="85"/>
      <c r="C33" s="88"/>
      <c r="D33" s="61"/>
      <c r="E33" s="46">
        <f>SUM(B33:D33)</f>
        <v>0</v>
      </c>
      <c r="F33" s="85"/>
      <c r="G33" s="167">
        <v>1711</v>
      </c>
      <c r="H33" s="61"/>
      <c r="I33" s="46">
        <f t="shared" si="0"/>
        <v>1711</v>
      </c>
    </row>
    <row r="34" spans="1:9" s="3" customFormat="1" ht="14.25" customHeight="1">
      <c r="A34" s="183" t="s">
        <v>349</v>
      </c>
      <c r="B34" s="185"/>
      <c r="C34" s="186"/>
      <c r="D34" s="187"/>
      <c r="E34" s="188"/>
      <c r="F34" s="185"/>
      <c r="G34" s="189">
        <v>1711</v>
      </c>
      <c r="H34" s="187"/>
      <c r="I34" s="188">
        <f t="shared" si="0"/>
        <v>1711</v>
      </c>
    </row>
    <row r="35" spans="1:9" ht="14.25" customHeight="1">
      <c r="A35" s="75" t="s">
        <v>143</v>
      </c>
      <c r="B35" s="47">
        <f>SUM(B31:B33)</f>
        <v>9353</v>
      </c>
      <c r="C35" s="47">
        <f>SUM(C31:C33)</f>
        <v>127434</v>
      </c>
      <c r="D35" s="86">
        <f>SUM(D31:D33)</f>
        <v>0</v>
      </c>
      <c r="E35" s="46">
        <f>SUM(B35:D35)</f>
        <v>136787</v>
      </c>
      <c r="F35" s="47">
        <f>SUM(F31:F33)</f>
        <v>9460</v>
      </c>
      <c r="G35" s="47">
        <f>SUM(G31+G32+G33)</f>
        <v>471316</v>
      </c>
      <c r="H35" s="86">
        <v>0</v>
      </c>
      <c r="I35" s="46">
        <f t="shared" si="0"/>
        <v>480776</v>
      </c>
    </row>
    <row r="36" spans="1:9" ht="14.25" customHeight="1">
      <c r="A36" s="75"/>
      <c r="B36" s="89"/>
      <c r="C36" s="39"/>
      <c r="D36" s="33"/>
      <c r="E36" s="46"/>
      <c r="F36" s="89"/>
      <c r="G36" s="39"/>
      <c r="H36" s="33"/>
      <c r="I36" s="46">
        <f t="shared" si="0"/>
        <v>0</v>
      </c>
    </row>
    <row r="37" spans="1:9" ht="14.25" customHeight="1">
      <c r="A37" s="76" t="s">
        <v>64</v>
      </c>
      <c r="B37" s="89"/>
      <c r="C37" s="39"/>
      <c r="D37" s="33"/>
      <c r="E37" s="46">
        <f>SUM(B37:D37)</f>
        <v>0</v>
      </c>
      <c r="F37" s="89"/>
      <c r="G37" s="39"/>
      <c r="H37" s="33"/>
      <c r="I37" s="46">
        <f t="shared" si="0"/>
        <v>0</v>
      </c>
    </row>
    <row r="38" spans="1:9" ht="14.25" customHeight="1">
      <c r="A38" s="76" t="s">
        <v>65</v>
      </c>
      <c r="B38" s="89"/>
      <c r="C38" s="39"/>
      <c r="D38" s="33"/>
      <c r="E38" s="46">
        <f aca="true" t="shared" si="2" ref="E38:E43">SUM(B38:D38)</f>
        <v>0</v>
      </c>
      <c r="F38" s="89"/>
      <c r="G38" s="39"/>
      <c r="H38" s="33"/>
      <c r="I38" s="46">
        <f t="shared" si="0"/>
        <v>0</v>
      </c>
    </row>
    <row r="39" spans="1:9" ht="14.25" customHeight="1">
      <c r="A39" s="77" t="s">
        <v>66</v>
      </c>
      <c r="B39" s="89"/>
      <c r="C39" s="39"/>
      <c r="D39" s="33"/>
      <c r="E39" s="46">
        <f t="shared" si="2"/>
        <v>0</v>
      </c>
      <c r="F39" s="89"/>
      <c r="G39" s="39"/>
      <c r="H39" s="33"/>
      <c r="I39" s="46">
        <f t="shared" si="0"/>
        <v>0</v>
      </c>
    </row>
    <row r="40" spans="1:9" ht="14.25" customHeight="1">
      <c r="A40" s="76" t="s">
        <v>67</v>
      </c>
      <c r="B40" s="89"/>
      <c r="C40" s="39"/>
      <c r="D40" s="33"/>
      <c r="E40" s="46">
        <f t="shared" si="2"/>
        <v>0</v>
      </c>
      <c r="F40" s="89"/>
      <c r="G40" s="39"/>
      <c r="H40" s="33"/>
      <c r="I40" s="46">
        <f t="shared" si="0"/>
        <v>0</v>
      </c>
    </row>
    <row r="41" spans="1:9" ht="14.25" customHeight="1">
      <c r="A41" s="76" t="s">
        <v>68</v>
      </c>
      <c r="B41" s="89"/>
      <c r="C41" s="39"/>
      <c r="D41" s="33"/>
      <c r="E41" s="46">
        <f t="shared" si="2"/>
        <v>0</v>
      </c>
      <c r="F41" s="184">
        <v>107</v>
      </c>
      <c r="G41" s="150">
        <v>1175</v>
      </c>
      <c r="H41" s="33"/>
      <c r="I41" s="46">
        <f t="shared" si="0"/>
        <v>1282</v>
      </c>
    </row>
    <row r="42" spans="1:9" ht="14.25" customHeight="1">
      <c r="A42" s="76" t="s">
        <v>69</v>
      </c>
      <c r="B42" s="89"/>
      <c r="C42" s="39"/>
      <c r="D42" s="33"/>
      <c r="E42" s="46">
        <f t="shared" si="2"/>
        <v>0</v>
      </c>
      <c r="F42" s="89"/>
      <c r="G42" s="39"/>
      <c r="H42" s="33"/>
      <c r="I42" s="46">
        <f t="shared" si="0"/>
        <v>0</v>
      </c>
    </row>
    <row r="43" spans="1:9" ht="14.25" customHeight="1">
      <c r="A43" s="76" t="s">
        <v>70</v>
      </c>
      <c r="B43" s="89"/>
      <c r="C43" s="39"/>
      <c r="D43" s="33"/>
      <c r="E43" s="46">
        <f t="shared" si="2"/>
        <v>0</v>
      </c>
      <c r="F43" s="89"/>
      <c r="G43" s="39"/>
      <c r="H43" s="33"/>
      <c r="I43" s="46">
        <f t="shared" si="0"/>
        <v>0</v>
      </c>
    </row>
    <row r="44" spans="1:9" ht="14.25" customHeight="1">
      <c r="A44" s="78" t="s">
        <v>76</v>
      </c>
      <c r="B44" s="47">
        <f>SUM(B37:B43)</f>
        <v>0</v>
      </c>
      <c r="C44" s="47">
        <f>SUM(C37:C43)</f>
        <v>0</v>
      </c>
      <c r="D44" s="86">
        <f>SUM(D37:D43)</f>
        <v>0</v>
      </c>
      <c r="E44" s="46">
        <f>SUM(B44:D44)</f>
        <v>0</v>
      </c>
      <c r="F44" s="47">
        <f>SUM(F37:F43)</f>
        <v>107</v>
      </c>
      <c r="G44" s="47">
        <f>SUM(G37:G43)</f>
        <v>1175</v>
      </c>
      <c r="H44" s="86">
        <v>0</v>
      </c>
      <c r="I44" s="46">
        <f t="shared" si="0"/>
        <v>1282</v>
      </c>
    </row>
    <row r="45" spans="1:9" ht="14.25" customHeight="1">
      <c r="A45" s="43"/>
      <c r="B45" s="68"/>
      <c r="C45" s="46"/>
      <c r="D45" s="33"/>
      <c r="E45" s="46"/>
      <c r="F45" s="68"/>
      <c r="G45" s="46"/>
      <c r="H45" s="33"/>
      <c r="I45" s="46">
        <f t="shared" si="0"/>
        <v>0</v>
      </c>
    </row>
    <row r="46" spans="1:9" ht="14.25" customHeight="1">
      <c r="A46" s="78" t="s">
        <v>219</v>
      </c>
      <c r="B46" s="46">
        <f>B35+B44</f>
        <v>9353</v>
      </c>
      <c r="C46" s="46">
        <f>C35+C44</f>
        <v>127434</v>
      </c>
      <c r="D46" s="33">
        <f>D35+D44</f>
        <v>0</v>
      </c>
      <c r="E46" s="46">
        <f>SUM(B46:D46)</f>
        <v>136787</v>
      </c>
      <c r="F46" s="46">
        <f>SUM(F35+F44)</f>
        <v>9567</v>
      </c>
      <c r="G46" s="46">
        <f>SUM(G35+G44)</f>
        <v>472491</v>
      </c>
      <c r="H46" s="33">
        <v>0</v>
      </c>
      <c r="I46" s="46">
        <f t="shared" si="0"/>
        <v>482058</v>
      </c>
    </row>
    <row r="47" spans="1:9" ht="14.25" customHeight="1">
      <c r="A47" s="79"/>
      <c r="B47" s="53"/>
      <c r="C47" s="53"/>
      <c r="D47" s="33"/>
      <c r="E47" s="46"/>
      <c r="F47" s="53"/>
      <c r="G47" s="53"/>
      <c r="H47" s="33"/>
      <c r="I47" s="46">
        <f t="shared" si="0"/>
        <v>0</v>
      </c>
    </row>
    <row r="48" spans="1:9" s="17" customFormat="1" ht="14.25" customHeight="1">
      <c r="A48" s="80" t="s">
        <v>47</v>
      </c>
      <c r="B48" s="211">
        <f>B29+B46</f>
        <v>1193014</v>
      </c>
      <c r="C48" s="211">
        <f>C29+C46</f>
        <v>387880</v>
      </c>
      <c r="D48" s="212">
        <f>D29+D46</f>
        <v>0</v>
      </c>
      <c r="E48" s="211">
        <f>SUM(B48:D48)</f>
        <v>1580894</v>
      </c>
      <c r="F48" s="211">
        <f>SUM(F29+F46)</f>
        <v>1459861</v>
      </c>
      <c r="G48" s="211">
        <f>SUM(G29+G46)</f>
        <v>935471</v>
      </c>
      <c r="H48" s="212">
        <v>0</v>
      </c>
      <c r="I48" s="39">
        <f t="shared" si="0"/>
        <v>2395332</v>
      </c>
    </row>
  </sheetData>
  <sheetProtection/>
  <mergeCells count="15">
    <mergeCell ref="G2:I2"/>
    <mergeCell ref="A8:A9"/>
    <mergeCell ref="B8:B9"/>
    <mergeCell ref="C8:C9"/>
    <mergeCell ref="D8:D9"/>
    <mergeCell ref="A3:I3"/>
    <mergeCell ref="A4:I4"/>
    <mergeCell ref="A5:I5"/>
    <mergeCell ref="B7:E7"/>
    <mergeCell ref="E8:E9"/>
    <mergeCell ref="F8:F9"/>
    <mergeCell ref="G8:G9"/>
    <mergeCell ref="H8:H9"/>
    <mergeCell ref="F7:I7"/>
    <mergeCell ref="I8:I9"/>
  </mergeCells>
  <printOptions/>
  <pageMargins left="0.8661417322834646" right="0.5118110236220472" top="0.984251968503937" bottom="0.984251968503937" header="0.5118110236220472" footer="0.5118110236220472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="77" zoomScaleNormal="77" zoomScalePageLayoutView="0" workbookViewId="0" topLeftCell="C1">
      <selection activeCell="A3" sqref="A3:M3"/>
    </sheetView>
  </sheetViews>
  <sheetFormatPr defaultColWidth="9.00390625" defaultRowHeight="12.75"/>
  <cols>
    <col min="1" max="1" width="51.375" style="0" bestFit="1" customWidth="1"/>
    <col min="2" max="2" width="17.75390625" style="0" customWidth="1"/>
    <col min="3" max="3" width="19.75390625" style="0" customWidth="1"/>
    <col min="4" max="4" width="16.625" style="0" customWidth="1"/>
    <col min="5" max="5" width="15.00390625" style="0" customWidth="1"/>
    <col min="6" max="6" width="19.75390625" style="0" customWidth="1"/>
    <col min="7" max="7" width="16.125" style="0" customWidth="1"/>
    <col min="8" max="8" width="18.125" style="0" customWidth="1"/>
    <col min="9" max="9" width="16.25390625" style="0" customWidth="1"/>
    <col min="10" max="10" width="12.875" style="0" customWidth="1"/>
    <col min="11" max="11" width="13.875" style="0" customWidth="1"/>
    <col min="12" max="12" width="17.125" style="0" customWidth="1"/>
    <col min="13" max="13" width="15.25390625" style="0" customWidth="1"/>
    <col min="14" max="14" width="10.125" style="0" customWidth="1"/>
    <col min="15" max="15" width="11.375" style="0" customWidth="1"/>
    <col min="16" max="16" width="12.75390625" style="0" customWidth="1"/>
  </cols>
  <sheetData>
    <row r="2" spans="11:13" ht="12.75">
      <c r="K2" s="252" t="s">
        <v>454</v>
      </c>
      <c r="L2" s="252"/>
      <c r="M2" s="252"/>
    </row>
    <row r="3" spans="1:13" ht="12.75" customHeight="1">
      <c r="A3" s="306" t="s">
        <v>302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8" customHeight="1">
      <c r="A4" s="248" t="s">
        <v>144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4.25" customHeight="1">
      <c r="A5" s="257" t="s">
        <v>43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5" customHeight="1">
      <c r="A6" s="122"/>
      <c r="B6" s="273" t="s">
        <v>241</v>
      </c>
      <c r="C6" s="274"/>
      <c r="D6" s="274"/>
      <c r="E6" s="274"/>
      <c r="F6" s="274"/>
      <c r="G6" s="292"/>
      <c r="H6" s="401" t="s">
        <v>251</v>
      </c>
      <c r="I6" s="402"/>
      <c r="J6" s="402"/>
      <c r="K6" s="402"/>
      <c r="L6" s="402"/>
      <c r="M6" s="403"/>
    </row>
    <row r="7" spans="1:13" ht="15" customHeight="1">
      <c r="A7" s="258" t="s">
        <v>30</v>
      </c>
      <c r="B7" s="261" t="s">
        <v>5</v>
      </c>
      <c r="C7" s="279" t="s">
        <v>158</v>
      </c>
      <c r="D7" s="280"/>
      <c r="E7" s="280"/>
      <c r="F7" s="280"/>
      <c r="G7" s="304" t="s">
        <v>31</v>
      </c>
      <c r="H7" s="261" t="s">
        <v>5</v>
      </c>
      <c r="I7" s="279" t="s">
        <v>158</v>
      </c>
      <c r="J7" s="280"/>
      <c r="K7" s="280"/>
      <c r="L7" s="280"/>
      <c r="M7" s="304" t="s">
        <v>31</v>
      </c>
    </row>
    <row r="8" spans="1:13" ht="51" customHeight="1">
      <c r="A8" s="258"/>
      <c r="B8" s="262"/>
      <c r="C8" s="62" t="s">
        <v>159</v>
      </c>
      <c r="D8" s="62" t="s">
        <v>160</v>
      </c>
      <c r="E8" s="62" t="s">
        <v>161</v>
      </c>
      <c r="F8" s="62" t="s">
        <v>162</v>
      </c>
      <c r="G8" s="305"/>
      <c r="H8" s="262"/>
      <c r="I8" s="62" t="s">
        <v>159</v>
      </c>
      <c r="J8" s="62" t="s">
        <v>160</v>
      </c>
      <c r="K8" s="62" t="s">
        <v>161</v>
      </c>
      <c r="L8" s="62" t="s">
        <v>162</v>
      </c>
      <c r="M8" s="305"/>
    </row>
    <row r="9" spans="1:16" ht="13.5" customHeight="1">
      <c r="A9" s="90" t="s">
        <v>56</v>
      </c>
      <c r="B9" s="151">
        <v>21161</v>
      </c>
      <c r="C9" s="152">
        <v>100270</v>
      </c>
      <c r="D9" s="152">
        <v>58756</v>
      </c>
      <c r="E9" s="152">
        <v>99119</v>
      </c>
      <c r="F9" s="152">
        <v>8214</v>
      </c>
      <c r="G9" s="152">
        <f>SUM(B9:F9)</f>
        <v>287520</v>
      </c>
      <c r="H9" s="151">
        <v>60726</v>
      </c>
      <c r="I9" s="152">
        <v>112543</v>
      </c>
      <c r="J9" s="152">
        <v>196608</v>
      </c>
      <c r="K9" s="152">
        <v>95642</v>
      </c>
      <c r="L9" s="152">
        <v>8336</v>
      </c>
      <c r="M9" s="152">
        <f>SUM(H9:L9)</f>
        <v>473855</v>
      </c>
      <c r="N9" s="1"/>
      <c r="P9" s="1"/>
    </row>
    <row r="10" spans="1:16" ht="13.5" customHeight="1">
      <c r="A10" s="91" t="s">
        <v>57</v>
      </c>
      <c r="B10" s="153">
        <v>5713</v>
      </c>
      <c r="C10" s="152">
        <v>29023</v>
      </c>
      <c r="D10" s="152">
        <v>9402</v>
      </c>
      <c r="E10" s="152">
        <v>26760</v>
      </c>
      <c r="F10" s="152">
        <v>2218</v>
      </c>
      <c r="G10" s="152">
        <f>SUM(B10:F10)</f>
        <v>73116</v>
      </c>
      <c r="H10" s="153">
        <v>11129</v>
      </c>
      <c r="I10" s="152">
        <v>32009</v>
      </c>
      <c r="J10" s="152">
        <v>28070</v>
      </c>
      <c r="K10" s="152">
        <v>25887</v>
      </c>
      <c r="L10" s="152">
        <v>2261</v>
      </c>
      <c r="M10" s="152">
        <f aca="true" t="shared" si="0" ref="M10:M46">SUM(H10:L10)</f>
        <v>99356</v>
      </c>
      <c r="N10" s="1"/>
      <c r="P10" s="1"/>
    </row>
    <row r="11" spans="1:16" ht="13.5" customHeight="1">
      <c r="A11" s="90" t="s">
        <v>137</v>
      </c>
      <c r="B11" s="151">
        <v>46823</v>
      </c>
      <c r="C11" s="152">
        <v>55125</v>
      </c>
      <c r="D11" s="152">
        <v>37411</v>
      </c>
      <c r="E11" s="152">
        <v>31623</v>
      </c>
      <c r="F11" s="152">
        <v>4964</v>
      </c>
      <c r="G11" s="152">
        <f>SUM(B11:F11)</f>
        <v>175946</v>
      </c>
      <c r="H11" s="151">
        <v>93822</v>
      </c>
      <c r="I11" s="152">
        <v>50907</v>
      </c>
      <c r="J11" s="152">
        <v>45187</v>
      </c>
      <c r="K11" s="152">
        <v>28461</v>
      </c>
      <c r="L11" s="152">
        <v>4468</v>
      </c>
      <c r="M11" s="152">
        <f t="shared" si="0"/>
        <v>222845</v>
      </c>
      <c r="N11" s="1"/>
      <c r="P11" s="1"/>
    </row>
    <row r="12" spans="1:16" ht="13.5" customHeight="1">
      <c r="A12" s="92" t="s">
        <v>139</v>
      </c>
      <c r="B12" s="154"/>
      <c r="C12" s="152"/>
      <c r="D12" s="152">
        <v>114504</v>
      </c>
      <c r="E12" s="152"/>
      <c r="F12" s="152"/>
      <c r="G12" s="152">
        <f>SUM(B12:F12)</f>
        <v>114504</v>
      </c>
      <c r="H12" s="154"/>
      <c r="I12" s="152"/>
      <c r="J12" s="152">
        <v>119704</v>
      </c>
      <c r="K12" s="152"/>
      <c r="L12" s="152"/>
      <c r="M12" s="152">
        <f t="shared" si="0"/>
        <v>119704</v>
      </c>
      <c r="N12" s="1"/>
      <c r="P12" s="1"/>
    </row>
    <row r="13" spans="1:16" ht="13.5" customHeight="1">
      <c r="A13" s="90" t="s">
        <v>138</v>
      </c>
      <c r="B13" s="151">
        <v>28442</v>
      </c>
      <c r="C13" s="152"/>
      <c r="D13" s="152"/>
      <c r="E13" s="152"/>
      <c r="F13" s="152"/>
      <c r="G13" s="152">
        <f>SUM(B13:F13)</f>
        <v>28442</v>
      </c>
      <c r="H13" s="151">
        <v>35543</v>
      </c>
      <c r="I13" s="152"/>
      <c r="J13" s="152"/>
      <c r="K13" s="152"/>
      <c r="L13" s="152"/>
      <c r="M13" s="152">
        <f t="shared" si="0"/>
        <v>35543</v>
      </c>
      <c r="N13" s="1"/>
      <c r="P13" s="1"/>
    </row>
    <row r="14" spans="1:16" ht="13.5" customHeight="1">
      <c r="A14" s="93" t="s">
        <v>140</v>
      </c>
      <c r="B14" s="155"/>
      <c r="C14" s="152"/>
      <c r="D14" s="152"/>
      <c r="E14" s="152"/>
      <c r="F14" s="152"/>
      <c r="G14" s="152"/>
      <c r="H14" s="155"/>
      <c r="I14" s="152"/>
      <c r="J14" s="152"/>
      <c r="K14" s="152"/>
      <c r="L14" s="152"/>
      <c r="M14" s="152">
        <f t="shared" si="0"/>
        <v>0</v>
      </c>
      <c r="N14" s="1"/>
      <c r="P14" s="1"/>
    </row>
    <row r="15" spans="1:16" ht="13.5" customHeight="1">
      <c r="A15" s="94" t="s">
        <v>248</v>
      </c>
      <c r="B15" s="151"/>
      <c r="C15" s="156"/>
      <c r="D15" s="156"/>
      <c r="E15" s="152"/>
      <c r="F15" s="152"/>
      <c r="G15" s="152"/>
      <c r="H15" s="151"/>
      <c r="I15" s="156"/>
      <c r="J15" s="156"/>
      <c r="K15" s="152"/>
      <c r="L15" s="152"/>
      <c r="M15" s="152">
        <f t="shared" si="0"/>
        <v>0</v>
      </c>
      <c r="N15" s="1"/>
      <c r="P15" s="1"/>
    </row>
    <row r="16" spans="1:16" ht="13.5" customHeight="1">
      <c r="A16" s="95"/>
      <c r="B16" s="153"/>
      <c r="C16" s="157"/>
      <c r="D16" s="157"/>
      <c r="E16" s="152"/>
      <c r="F16" s="152"/>
      <c r="G16" s="152"/>
      <c r="H16" s="153"/>
      <c r="I16" s="157"/>
      <c r="J16" s="157"/>
      <c r="K16" s="152"/>
      <c r="L16" s="152"/>
      <c r="M16" s="152">
        <f t="shared" si="0"/>
        <v>0</v>
      </c>
      <c r="N16" s="1"/>
      <c r="P16" s="1"/>
    </row>
    <row r="17" spans="1:16" ht="13.5" customHeight="1">
      <c r="A17" s="96" t="s">
        <v>141</v>
      </c>
      <c r="B17" s="158">
        <f>SUM(B9:B13)</f>
        <v>102139</v>
      </c>
      <c r="C17" s="158">
        <f>SUM(C9:C13)</f>
        <v>184418</v>
      </c>
      <c r="D17" s="158">
        <f>SUM(D9:D13)</f>
        <v>220073</v>
      </c>
      <c r="E17" s="158">
        <f>SUM(E9:E13)</f>
        <v>157502</v>
      </c>
      <c r="F17" s="158">
        <f>SUM(F9:F13)</f>
        <v>15396</v>
      </c>
      <c r="G17" s="152">
        <f>SUM(B17:F17)</f>
        <v>679528</v>
      </c>
      <c r="H17" s="158">
        <f>SUM(H9:H16)</f>
        <v>201220</v>
      </c>
      <c r="I17" s="158">
        <f>SUM(I9:I16)</f>
        <v>195459</v>
      </c>
      <c r="J17" s="158">
        <f>SUM(J9:J16)</f>
        <v>389569</v>
      </c>
      <c r="K17" s="158">
        <f>SUM(K9:K16)</f>
        <v>149990</v>
      </c>
      <c r="L17" s="158">
        <f>SUM(L9:L16)</f>
        <v>15065</v>
      </c>
      <c r="M17" s="152">
        <f t="shared" si="0"/>
        <v>951303</v>
      </c>
      <c r="N17" s="1"/>
      <c r="P17" s="1"/>
    </row>
    <row r="18" spans="1:16" ht="13.5" customHeight="1">
      <c r="A18" s="96"/>
      <c r="B18" s="159"/>
      <c r="C18" s="160"/>
      <c r="D18" s="160"/>
      <c r="E18" s="161"/>
      <c r="F18" s="161"/>
      <c r="G18" s="152"/>
      <c r="H18" s="159"/>
      <c r="I18" s="160"/>
      <c r="J18" s="160"/>
      <c r="K18" s="161"/>
      <c r="L18" s="161"/>
      <c r="M18" s="152">
        <f t="shared" si="0"/>
        <v>0</v>
      </c>
      <c r="N18" s="1"/>
      <c r="P18" s="1"/>
    </row>
    <row r="19" spans="1:16" ht="13.5" customHeight="1">
      <c r="A19" s="97" t="s">
        <v>64</v>
      </c>
      <c r="B19" s="151"/>
      <c r="C19" s="152"/>
      <c r="D19" s="160"/>
      <c r="E19" s="161"/>
      <c r="F19" s="161"/>
      <c r="G19" s="152">
        <f>SUM(B19:F19)</f>
        <v>0</v>
      </c>
      <c r="H19" s="151"/>
      <c r="I19" s="152"/>
      <c r="J19" s="160"/>
      <c r="K19" s="161"/>
      <c r="L19" s="161"/>
      <c r="M19" s="152">
        <f t="shared" si="0"/>
        <v>0</v>
      </c>
      <c r="N19" s="1"/>
      <c r="P19" s="1"/>
    </row>
    <row r="20" spans="1:16" ht="13.5" customHeight="1">
      <c r="A20" s="97" t="s">
        <v>65</v>
      </c>
      <c r="B20" s="151"/>
      <c r="C20" s="152"/>
      <c r="D20" s="160"/>
      <c r="E20" s="161"/>
      <c r="F20" s="161"/>
      <c r="G20" s="152">
        <f aca="true" t="shared" si="1" ref="G20:G25">SUM(B20:F20)</f>
        <v>0</v>
      </c>
      <c r="H20" s="151"/>
      <c r="I20" s="152"/>
      <c r="J20" s="160"/>
      <c r="K20" s="161"/>
      <c r="L20" s="161"/>
      <c r="M20" s="152">
        <f t="shared" si="0"/>
        <v>0</v>
      </c>
      <c r="N20" s="1"/>
      <c r="P20" s="1"/>
    </row>
    <row r="21" spans="1:16" ht="13.5" customHeight="1">
      <c r="A21" s="98" t="s">
        <v>66</v>
      </c>
      <c r="B21" s="158"/>
      <c r="C21" s="162"/>
      <c r="D21" s="160"/>
      <c r="E21" s="161"/>
      <c r="F21" s="161"/>
      <c r="G21" s="152">
        <f t="shared" si="1"/>
        <v>0</v>
      </c>
      <c r="H21" s="158"/>
      <c r="I21" s="162"/>
      <c r="J21" s="160"/>
      <c r="K21" s="161"/>
      <c r="L21" s="161"/>
      <c r="M21" s="152">
        <f t="shared" si="0"/>
        <v>0</v>
      </c>
      <c r="N21" s="1"/>
      <c r="P21" s="1"/>
    </row>
    <row r="22" spans="1:16" ht="13.5" customHeight="1">
      <c r="A22" s="97" t="s">
        <v>67</v>
      </c>
      <c r="B22" s="151"/>
      <c r="C22" s="152"/>
      <c r="D22" s="160"/>
      <c r="E22" s="161"/>
      <c r="F22" s="161"/>
      <c r="G22" s="152">
        <f t="shared" si="1"/>
        <v>0</v>
      </c>
      <c r="H22" s="151"/>
      <c r="I22" s="152"/>
      <c r="J22" s="160"/>
      <c r="K22" s="161"/>
      <c r="L22" s="161"/>
      <c r="M22" s="152">
        <f t="shared" si="0"/>
        <v>0</v>
      </c>
      <c r="N22" s="1"/>
      <c r="P22" s="1"/>
    </row>
    <row r="23" spans="1:16" ht="13.5" customHeight="1">
      <c r="A23" s="97" t="s">
        <v>68</v>
      </c>
      <c r="B23" s="151">
        <v>504133</v>
      </c>
      <c r="C23" s="152"/>
      <c r="D23" s="157"/>
      <c r="E23" s="152"/>
      <c r="F23" s="152"/>
      <c r="G23" s="152">
        <f t="shared" si="1"/>
        <v>504133</v>
      </c>
      <c r="H23" s="151">
        <v>498991</v>
      </c>
      <c r="I23" s="152"/>
      <c r="J23" s="157"/>
      <c r="K23" s="152"/>
      <c r="L23" s="152"/>
      <c r="M23" s="152">
        <f t="shared" si="0"/>
        <v>498991</v>
      </c>
      <c r="N23" s="1"/>
      <c r="P23" s="1"/>
    </row>
    <row r="24" spans="1:16" ht="13.5" customHeight="1">
      <c r="A24" s="97" t="s">
        <v>69</v>
      </c>
      <c r="B24" s="151"/>
      <c r="C24" s="152"/>
      <c r="D24" s="160"/>
      <c r="E24" s="161"/>
      <c r="F24" s="161"/>
      <c r="G24" s="152">
        <f t="shared" si="1"/>
        <v>0</v>
      </c>
      <c r="H24" s="151"/>
      <c r="I24" s="152"/>
      <c r="J24" s="160"/>
      <c r="K24" s="161"/>
      <c r="L24" s="161"/>
      <c r="M24" s="152">
        <f t="shared" si="0"/>
        <v>0</v>
      </c>
      <c r="N24" s="1"/>
      <c r="P24" s="1"/>
    </row>
    <row r="25" spans="1:16" ht="13.5" customHeight="1">
      <c r="A25" s="97" t="s">
        <v>70</v>
      </c>
      <c r="B25" s="151"/>
      <c r="C25" s="152"/>
      <c r="D25" s="160"/>
      <c r="E25" s="161"/>
      <c r="F25" s="161"/>
      <c r="G25" s="152">
        <f t="shared" si="1"/>
        <v>0</v>
      </c>
      <c r="H25" s="151"/>
      <c r="I25" s="152"/>
      <c r="J25" s="160"/>
      <c r="K25" s="161"/>
      <c r="L25" s="161"/>
      <c r="M25" s="152">
        <f t="shared" si="0"/>
        <v>0</v>
      </c>
      <c r="N25" s="1"/>
      <c r="P25" s="1"/>
    </row>
    <row r="26" spans="1:16" ht="13.5" customHeight="1">
      <c r="A26" s="99" t="s">
        <v>71</v>
      </c>
      <c r="B26" s="151">
        <f>SUM(B19:B25)</f>
        <v>504133</v>
      </c>
      <c r="C26" s="151">
        <f>SUM(C19:C25)</f>
        <v>0</v>
      </c>
      <c r="D26" s="151">
        <f>SUM(D19:D25)</f>
        <v>0</v>
      </c>
      <c r="E26" s="151">
        <f>SUM(E19:E25)</f>
        <v>0</v>
      </c>
      <c r="F26" s="151">
        <f>SUM(F19:F25)</f>
        <v>0</v>
      </c>
      <c r="G26" s="152">
        <f>SUM(B26:F26)</f>
        <v>504133</v>
      </c>
      <c r="H26" s="151">
        <f>SUM(H19:H25)</f>
        <v>498991</v>
      </c>
      <c r="I26" s="151">
        <v>0</v>
      </c>
      <c r="J26" s="151">
        <v>0</v>
      </c>
      <c r="K26" s="151">
        <v>0</v>
      </c>
      <c r="L26" s="151">
        <v>0</v>
      </c>
      <c r="M26" s="152">
        <f t="shared" si="0"/>
        <v>498991</v>
      </c>
      <c r="N26" s="1"/>
      <c r="P26" s="1"/>
    </row>
    <row r="27" spans="1:16" ht="13.5" customHeight="1">
      <c r="A27" s="96"/>
      <c r="B27" s="158"/>
      <c r="C27" s="157"/>
      <c r="D27" s="157"/>
      <c r="E27" s="152"/>
      <c r="F27" s="152"/>
      <c r="G27" s="152"/>
      <c r="H27" s="158"/>
      <c r="I27" s="157"/>
      <c r="J27" s="157"/>
      <c r="K27" s="152"/>
      <c r="L27" s="152"/>
      <c r="M27" s="152">
        <f t="shared" si="0"/>
        <v>0</v>
      </c>
      <c r="N27" s="1"/>
      <c r="P27" s="1"/>
    </row>
    <row r="28" spans="1:16" ht="13.5" customHeight="1">
      <c r="A28" s="99" t="s">
        <v>39</v>
      </c>
      <c r="B28" s="151">
        <f>B17+B26</f>
        <v>606272</v>
      </c>
      <c r="C28" s="151">
        <f>C17+C26</f>
        <v>184418</v>
      </c>
      <c r="D28" s="151">
        <f>D17+D26</f>
        <v>220073</v>
      </c>
      <c r="E28" s="151">
        <f>E17+E26</f>
        <v>157502</v>
      </c>
      <c r="F28" s="151">
        <f>F17+F26</f>
        <v>15396</v>
      </c>
      <c r="G28" s="152">
        <f>SUM(B28:F28)</f>
        <v>1183661</v>
      </c>
      <c r="H28" s="151">
        <f>SUM(H17+H26)</f>
        <v>700211</v>
      </c>
      <c r="I28" s="151">
        <f>SUM(I17+I26)</f>
        <v>195459</v>
      </c>
      <c r="J28" s="151">
        <f>SUM(J17+J26)</f>
        <v>389569</v>
      </c>
      <c r="K28" s="151">
        <f>SUM(K17+K26)</f>
        <v>149990</v>
      </c>
      <c r="L28" s="151">
        <f>SUM(L17+L26)</f>
        <v>15065</v>
      </c>
      <c r="M28" s="152">
        <f t="shared" si="0"/>
        <v>1450294</v>
      </c>
      <c r="N28" s="1"/>
      <c r="P28" s="1"/>
    </row>
    <row r="29" spans="1:16" ht="13.5" customHeight="1">
      <c r="A29" s="96"/>
      <c r="B29" s="159"/>
      <c r="C29" s="157"/>
      <c r="D29" s="157"/>
      <c r="E29" s="152"/>
      <c r="F29" s="152"/>
      <c r="G29" s="152"/>
      <c r="H29" s="159"/>
      <c r="I29" s="157"/>
      <c r="J29" s="157"/>
      <c r="K29" s="152"/>
      <c r="L29" s="152"/>
      <c r="M29" s="152">
        <f t="shared" si="0"/>
        <v>0</v>
      </c>
      <c r="N29" s="1"/>
      <c r="P29" s="1"/>
    </row>
    <row r="30" spans="1:16" ht="13.5" customHeight="1">
      <c r="A30" s="97" t="s">
        <v>72</v>
      </c>
      <c r="B30" s="151"/>
      <c r="C30" s="152"/>
      <c r="D30" s="157">
        <v>9353</v>
      </c>
      <c r="E30" s="152"/>
      <c r="F30" s="152"/>
      <c r="G30" s="152">
        <f>SUM(B30:F30)</f>
        <v>9353</v>
      </c>
      <c r="H30" s="151"/>
      <c r="I30" s="152"/>
      <c r="J30" s="157">
        <v>9353</v>
      </c>
      <c r="K30" s="152"/>
      <c r="L30" s="152">
        <v>107</v>
      </c>
      <c r="M30" s="152">
        <f t="shared" si="0"/>
        <v>9460</v>
      </c>
      <c r="N30" s="1"/>
      <c r="P30" s="1"/>
    </row>
    <row r="31" spans="1:16" ht="13.5" customHeight="1">
      <c r="A31" s="97" t="s">
        <v>73</v>
      </c>
      <c r="B31" s="151"/>
      <c r="C31" s="152"/>
      <c r="D31" s="157"/>
      <c r="E31" s="152"/>
      <c r="F31" s="152"/>
      <c r="G31" s="152">
        <f>SUM(B31:F31)</f>
        <v>0</v>
      </c>
      <c r="H31" s="151"/>
      <c r="I31" s="152"/>
      <c r="J31" s="157"/>
      <c r="K31" s="152"/>
      <c r="L31" s="152"/>
      <c r="M31" s="152">
        <f t="shared" si="0"/>
        <v>0</v>
      </c>
      <c r="N31" s="1"/>
      <c r="P31" s="1"/>
    </row>
    <row r="32" spans="1:16" ht="13.5" customHeight="1">
      <c r="A32" s="98" t="s">
        <v>142</v>
      </c>
      <c r="B32" s="158"/>
      <c r="C32" s="162"/>
      <c r="D32" s="157"/>
      <c r="E32" s="152"/>
      <c r="F32" s="152"/>
      <c r="G32" s="152">
        <f>SUM(B32:F32)</f>
        <v>0</v>
      </c>
      <c r="H32" s="158"/>
      <c r="I32" s="162"/>
      <c r="J32" s="157"/>
      <c r="K32" s="152"/>
      <c r="L32" s="152"/>
      <c r="M32" s="152">
        <f t="shared" si="0"/>
        <v>0</v>
      </c>
      <c r="N32" s="1"/>
      <c r="P32" s="1"/>
    </row>
    <row r="33" spans="1:16" ht="13.5" customHeight="1">
      <c r="A33" s="96" t="s">
        <v>143</v>
      </c>
      <c r="B33" s="158">
        <f>SUM(B30:B32)</f>
        <v>0</v>
      </c>
      <c r="C33" s="158">
        <f>SUM(C30:C32)</f>
        <v>0</v>
      </c>
      <c r="D33" s="158">
        <f>SUM(D30:D32)</f>
        <v>9353</v>
      </c>
      <c r="E33" s="158">
        <f>SUM(E30:E32)</f>
        <v>0</v>
      </c>
      <c r="F33" s="158">
        <f>SUM(F30:F32)</f>
        <v>0</v>
      </c>
      <c r="G33" s="152">
        <f>SUM(B33:F33)</f>
        <v>9353</v>
      </c>
      <c r="H33" s="158">
        <v>0</v>
      </c>
      <c r="I33" s="158">
        <v>0</v>
      </c>
      <c r="J33" s="158">
        <f>SUM(J30:J32)</f>
        <v>9353</v>
      </c>
      <c r="K33" s="158">
        <v>0</v>
      </c>
      <c r="L33" s="158">
        <f>SUM(L30:L32)</f>
        <v>107</v>
      </c>
      <c r="M33" s="152">
        <f t="shared" si="0"/>
        <v>9460</v>
      </c>
      <c r="N33" s="1"/>
      <c r="P33" s="1"/>
    </row>
    <row r="34" spans="1:16" ht="13.5" customHeight="1">
      <c r="A34" s="96"/>
      <c r="B34" s="159"/>
      <c r="C34" s="161"/>
      <c r="D34" s="161"/>
      <c r="E34" s="152"/>
      <c r="F34" s="152"/>
      <c r="G34" s="152"/>
      <c r="H34" s="159"/>
      <c r="I34" s="161"/>
      <c r="J34" s="161"/>
      <c r="K34" s="152"/>
      <c r="L34" s="152"/>
      <c r="M34" s="152">
        <f t="shared" si="0"/>
        <v>0</v>
      </c>
      <c r="N34" s="1"/>
      <c r="P34" s="1"/>
    </row>
    <row r="35" spans="1:16" ht="13.5" customHeight="1">
      <c r="A35" s="97" t="s">
        <v>64</v>
      </c>
      <c r="B35" s="151"/>
      <c r="C35" s="161"/>
      <c r="D35" s="161"/>
      <c r="E35" s="152"/>
      <c r="F35" s="152"/>
      <c r="G35" s="152">
        <f>SUM(B35:F35)</f>
        <v>0</v>
      </c>
      <c r="H35" s="151"/>
      <c r="I35" s="161"/>
      <c r="J35" s="161"/>
      <c r="K35" s="152"/>
      <c r="L35" s="152"/>
      <c r="M35" s="152">
        <f t="shared" si="0"/>
        <v>0</v>
      </c>
      <c r="N35" s="1"/>
      <c r="P35" s="1"/>
    </row>
    <row r="36" spans="1:16" ht="13.5" customHeight="1">
      <c r="A36" s="97" t="s">
        <v>65</v>
      </c>
      <c r="B36" s="151"/>
      <c r="C36" s="161"/>
      <c r="D36" s="161"/>
      <c r="E36" s="152"/>
      <c r="F36" s="152"/>
      <c r="G36" s="152">
        <f aca="true" t="shared" si="2" ref="G36:G41">SUM(B36:F36)</f>
        <v>0</v>
      </c>
      <c r="H36" s="151"/>
      <c r="I36" s="161"/>
      <c r="J36" s="161"/>
      <c r="K36" s="152"/>
      <c r="L36" s="152"/>
      <c r="M36" s="152">
        <f t="shared" si="0"/>
        <v>0</v>
      </c>
      <c r="N36" s="1"/>
      <c r="P36" s="1"/>
    </row>
    <row r="37" spans="1:16" ht="13.5" customHeight="1">
      <c r="A37" s="98" t="s">
        <v>66</v>
      </c>
      <c r="B37" s="158"/>
      <c r="C37" s="161"/>
      <c r="D37" s="161"/>
      <c r="E37" s="152"/>
      <c r="F37" s="152"/>
      <c r="G37" s="152">
        <f t="shared" si="2"/>
        <v>0</v>
      </c>
      <c r="H37" s="158"/>
      <c r="I37" s="161"/>
      <c r="J37" s="161"/>
      <c r="K37" s="152"/>
      <c r="L37" s="152"/>
      <c r="M37" s="152">
        <f t="shared" si="0"/>
        <v>0</v>
      </c>
      <c r="N37" s="1"/>
      <c r="P37" s="1"/>
    </row>
    <row r="38" spans="1:16" ht="13.5" customHeight="1">
      <c r="A38" s="97" t="s">
        <v>67</v>
      </c>
      <c r="B38" s="151"/>
      <c r="C38" s="161"/>
      <c r="D38" s="161"/>
      <c r="E38" s="152"/>
      <c r="F38" s="152"/>
      <c r="G38" s="152">
        <f t="shared" si="2"/>
        <v>0</v>
      </c>
      <c r="H38" s="151"/>
      <c r="I38" s="161"/>
      <c r="J38" s="161"/>
      <c r="K38" s="152"/>
      <c r="L38" s="152"/>
      <c r="M38" s="152">
        <f t="shared" si="0"/>
        <v>0</v>
      </c>
      <c r="N38" s="1"/>
      <c r="P38" s="1"/>
    </row>
    <row r="39" spans="1:16" ht="13.5" customHeight="1">
      <c r="A39" s="97" t="s">
        <v>68</v>
      </c>
      <c r="B39" s="151"/>
      <c r="C39" s="161"/>
      <c r="D39" s="161"/>
      <c r="E39" s="152"/>
      <c r="F39" s="152"/>
      <c r="G39" s="152">
        <f t="shared" si="2"/>
        <v>0</v>
      </c>
      <c r="H39" s="151">
        <v>107</v>
      </c>
      <c r="I39" s="161"/>
      <c r="J39" s="161"/>
      <c r="K39" s="152"/>
      <c r="L39" s="152"/>
      <c r="M39" s="152">
        <f t="shared" si="0"/>
        <v>107</v>
      </c>
      <c r="N39" s="1"/>
      <c r="P39" s="1"/>
    </row>
    <row r="40" spans="1:16" ht="13.5" customHeight="1">
      <c r="A40" s="97" t="s">
        <v>69</v>
      </c>
      <c r="B40" s="151"/>
      <c r="C40" s="161"/>
      <c r="D40" s="161"/>
      <c r="E40" s="152"/>
      <c r="F40" s="152"/>
      <c r="G40" s="152">
        <f t="shared" si="2"/>
        <v>0</v>
      </c>
      <c r="H40" s="151"/>
      <c r="I40" s="161"/>
      <c r="J40" s="161"/>
      <c r="K40" s="152"/>
      <c r="L40" s="152"/>
      <c r="M40" s="152">
        <f t="shared" si="0"/>
        <v>0</v>
      </c>
      <c r="N40" s="1"/>
      <c r="P40" s="1"/>
    </row>
    <row r="41" spans="1:16" ht="13.5" customHeight="1">
      <c r="A41" s="97" t="s">
        <v>70</v>
      </c>
      <c r="B41" s="151"/>
      <c r="C41" s="161"/>
      <c r="D41" s="161"/>
      <c r="E41" s="152"/>
      <c r="F41" s="152"/>
      <c r="G41" s="152">
        <f t="shared" si="2"/>
        <v>0</v>
      </c>
      <c r="H41" s="151"/>
      <c r="I41" s="161"/>
      <c r="J41" s="161"/>
      <c r="K41" s="152"/>
      <c r="L41" s="152"/>
      <c r="M41" s="152">
        <f t="shared" si="0"/>
        <v>0</v>
      </c>
      <c r="N41" s="1"/>
      <c r="P41" s="1"/>
    </row>
    <row r="42" spans="1:16" ht="13.5" customHeight="1">
      <c r="A42" s="99" t="s">
        <v>76</v>
      </c>
      <c r="B42" s="151">
        <f>SUM(B35:B41)</f>
        <v>0</v>
      </c>
      <c r="C42" s="151">
        <f>SUM(C35:C41)</f>
        <v>0</v>
      </c>
      <c r="D42" s="151">
        <f>SUM(D35:D41)</f>
        <v>0</v>
      </c>
      <c r="E42" s="151">
        <f>SUM(E35:E41)</f>
        <v>0</v>
      </c>
      <c r="F42" s="151">
        <f>SUM(F35:F41)</f>
        <v>0</v>
      </c>
      <c r="G42" s="152">
        <f>SUM(B42:F42)</f>
        <v>0</v>
      </c>
      <c r="H42" s="151">
        <f>SUM(H35:H41)</f>
        <v>107</v>
      </c>
      <c r="I42" s="151"/>
      <c r="J42" s="151"/>
      <c r="K42" s="151"/>
      <c r="L42" s="151"/>
      <c r="M42" s="152">
        <f t="shared" si="0"/>
        <v>107</v>
      </c>
      <c r="N42" s="1"/>
      <c r="P42" s="1"/>
    </row>
    <row r="43" spans="1:16" ht="13.5" customHeight="1">
      <c r="A43" s="100"/>
      <c r="B43" s="151"/>
      <c r="C43" s="152"/>
      <c r="D43" s="152"/>
      <c r="E43" s="152"/>
      <c r="F43" s="152"/>
      <c r="G43" s="152"/>
      <c r="H43" s="151"/>
      <c r="I43" s="152"/>
      <c r="J43" s="152"/>
      <c r="K43" s="152"/>
      <c r="L43" s="152"/>
      <c r="M43" s="152">
        <f t="shared" si="0"/>
        <v>0</v>
      </c>
      <c r="N43" s="1"/>
      <c r="P43" s="1"/>
    </row>
    <row r="44" spans="1:13" ht="13.5" customHeight="1">
      <c r="A44" s="99" t="s">
        <v>219</v>
      </c>
      <c r="B44" s="151">
        <f>B42+B33</f>
        <v>0</v>
      </c>
      <c r="C44" s="151">
        <f>C42+C33</f>
        <v>0</v>
      </c>
      <c r="D44" s="151">
        <f>D42+D33</f>
        <v>9353</v>
      </c>
      <c r="E44" s="151">
        <f>E42+E33</f>
        <v>0</v>
      </c>
      <c r="F44" s="151">
        <f>F42+F33</f>
        <v>0</v>
      </c>
      <c r="G44" s="152">
        <f>SUM(B44:F44)</f>
        <v>9353</v>
      </c>
      <c r="H44" s="151">
        <v>107</v>
      </c>
      <c r="I44" s="151">
        <v>0</v>
      </c>
      <c r="J44" s="151">
        <f>SUM(J33+J42)</f>
        <v>9353</v>
      </c>
      <c r="K44" s="151">
        <v>0</v>
      </c>
      <c r="L44" s="151">
        <v>107</v>
      </c>
      <c r="M44" s="152">
        <f t="shared" si="0"/>
        <v>9567</v>
      </c>
    </row>
    <row r="45" spans="1:13" ht="13.5" customHeight="1">
      <c r="A45" s="101"/>
      <c r="B45" s="163"/>
      <c r="C45" s="163"/>
      <c r="D45" s="163"/>
      <c r="E45" s="152"/>
      <c r="F45" s="152"/>
      <c r="G45" s="152"/>
      <c r="H45" s="163"/>
      <c r="I45" s="163"/>
      <c r="J45" s="163"/>
      <c r="K45" s="152"/>
      <c r="L45" s="152"/>
      <c r="M45" s="152">
        <f t="shared" si="0"/>
        <v>0</v>
      </c>
    </row>
    <row r="46" spans="1:13" ht="15" customHeight="1">
      <c r="A46" s="102" t="s">
        <v>47</v>
      </c>
      <c r="B46" s="164">
        <f>B28+B44</f>
        <v>606272</v>
      </c>
      <c r="C46" s="164">
        <f>C28+C44</f>
        <v>184418</v>
      </c>
      <c r="D46" s="164">
        <f>D28+D44</f>
        <v>229426</v>
      </c>
      <c r="E46" s="164">
        <f>E28+E44</f>
        <v>157502</v>
      </c>
      <c r="F46" s="164">
        <f>F28+F44</f>
        <v>15396</v>
      </c>
      <c r="G46" s="152">
        <f>SUM(B46:F46)</f>
        <v>1193014</v>
      </c>
      <c r="H46" s="164">
        <f>SUM(H28+H44)</f>
        <v>700318</v>
      </c>
      <c r="I46" s="164">
        <f>SUM(I28+I44)</f>
        <v>195459</v>
      </c>
      <c r="J46" s="164">
        <f>SUM(J28+J44)</f>
        <v>398922</v>
      </c>
      <c r="K46" s="164">
        <f>SUM(K28+K44)</f>
        <v>149990</v>
      </c>
      <c r="L46" s="164">
        <f>SUM(L28+L44)</f>
        <v>15172</v>
      </c>
      <c r="M46" s="152">
        <f t="shared" si="0"/>
        <v>1459861</v>
      </c>
    </row>
    <row r="47" spans="2:13" ht="14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</sheetData>
  <sheetProtection/>
  <mergeCells count="13">
    <mergeCell ref="B6:G6"/>
    <mergeCell ref="H6:M6"/>
    <mergeCell ref="K2:M2"/>
    <mergeCell ref="A3:M3"/>
    <mergeCell ref="A4:M4"/>
    <mergeCell ref="A5:M5"/>
    <mergeCell ref="M7:M8"/>
    <mergeCell ref="G7:G8"/>
    <mergeCell ref="B7:B8"/>
    <mergeCell ref="A7:A8"/>
    <mergeCell ref="C7:F7"/>
    <mergeCell ref="H7:H8"/>
    <mergeCell ref="I7:L7"/>
  </mergeCells>
  <printOptions/>
  <pageMargins left="0.51" right="0.26" top="0.4" bottom="0.32" header="0.33" footer="0.21"/>
  <pageSetup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7"/>
  <sheetViews>
    <sheetView zoomScale="73" zoomScaleNormal="73" zoomScalePageLayoutView="0" workbookViewId="0" topLeftCell="C19">
      <selection activeCell="K2" sqref="K2:M2"/>
    </sheetView>
  </sheetViews>
  <sheetFormatPr defaultColWidth="9.00390625" defaultRowHeight="12.75"/>
  <cols>
    <col min="1" max="1" width="51.375" style="0" bestFit="1" customWidth="1"/>
    <col min="2" max="6" width="19.75390625" style="0" customWidth="1"/>
    <col min="7" max="7" width="16.375" style="0" customWidth="1"/>
    <col min="8" max="8" width="19.375" style="0" customWidth="1"/>
    <col min="9" max="9" width="16.625" style="0" customWidth="1"/>
    <col min="10" max="10" width="12.875" style="0" customWidth="1"/>
    <col min="11" max="11" width="13.125" style="0" customWidth="1"/>
    <col min="12" max="12" width="18.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2" spans="11:13" ht="12.75">
      <c r="K2" s="360" t="s">
        <v>455</v>
      </c>
      <c r="L2" s="360"/>
      <c r="M2" s="360"/>
    </row>
    <row r="3" spans="1:13" ht="12.75" customHeight="1">
      <c r="A3" s="306" t="s">
        <v>303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8" customHeight="1">
      <c r="A4" s="248" t="s">
        <v>144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4.25" customHeight="1">
      <c r="A5" s="257" t="s">
        <v>44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5" customHeight="1">
      <c r="A6" s="122"/>
      <c r="B6" s="273" t="s">
        <v>241</v>
      </c>
      <c r="C6" s="274"/>
      <c r="D6" s="274"/>
      <c r="E6" s="274"/>
      <c r="F6" s="274"/>
      <c r="G6" s="292"/>
      <c r="H6" s="263" t="s">
        <v>251</v>
      </c>
      <c r="I6" s="274"/>
      <c r="J6" s="274"/>
      <c r="K6" s="274"/>
      <c r="L6" s="274"/>
      <c r="M6" s="292"/>
    </row>
    <row r="7" spans="1:13" ht="15" customHeight="1">
      <c r="A7" s="258" t="s">
        <v>30</v>
      </c>
      <c r="B7" s="261" t="s">
        <v>5</v>
      </c>
      <c r="C7" s="279" t="s">
        <v>158</v>
      </c>
      <c r="D7" s="280"/>
      <c r="E7" s="280"/>
      <c r="F7" s="280"/>
      <c r="G7" s="304" t="s">
        <v>31</v>
      </c>
      <c r="H7" s="261" t="s">
        <v>5</v>
      </c>
      <c r="I7" s="279" t="s">
        <v>158</v>
      </c>
      <c r="J7" s="280"/>
      <c r="K7" s="280"/>
      <c r="L7" s="280"/>
      <c r="M7" s="304" t="s">
        <v>31</v>
      </c>
    </row>
    <row r="8" spans="1:13" ht="55.5" customHeight="1">
      <c r="A8" s="258"/>
      <c r="B8" s="262"/>
      <c r="C8" s="62" t="s">
        <v>159</v>
      </c>
      <c r="D8" s="62" t="s">
        <v>160</v>
      </c>
      <c r="E8" s="62" t="s">
        <v>161</v>
      </c>
      <c r="F8" s="62" t="s">
        <v>162</v>
      </c>
      <c r="G8" s="305"/>
      <c r="H8" s="262"/>
      <c r="I8" s="62" t="s">
        <v>159</v>
      </c>
      <c r="J8" s="62" t="s">
        <v>160</v>
      </c>
      <c r="K8" s="62" t="s">
        <v>161</v>
      </c>
      <c r="L8" s="62" t="s">
        <v>162</v>
      </c>
      <c r="M8" s="305"/>
    </row>
    <row r="9" spans="1:15" ht="13.5" customHeight="1">
      <c r="A9" s="90" t="s">
        <v>56</v>
      </c>
      <c r="B9" s="165">
        <v>13346</v>
      </c>
      <c r="C9" s="165"/>
      <c r="D9" s="165">
        <v>47631</v>
      </c>
      <c r="E9" s="165"/>
      <c r="F9" s="152">
        <v>2310</v>
      </c>
      <c r="G9" s="152">
        <f>SUM(B9:F9)</f>
        <v>63287</v>
      </c>
      <c r="H9" s="165">
        <v>47906</v>
      </c>
      <c r="I9" s="165"/>
      <c r="J9" s="165">
        <v>52457</v>
      </c>
      <c r="K9" s="165">
        <v>4425</v>
      </c>
      <c r="L9" s="152">
        <v>7121</v>
      </c>
      <c r="M9" s="152">
        <f>SUM(H9:L9)</f>
        <v>111909</v>
      </c>
      <c r="O9" s="1"/>
    </row>
    <row r="10" spans="1:15" ht="13.5" customHeight="1">
      <c r="A10" s="91" t="s">
        <v>57</v>
      </c>
      <c r="B10" s="152">
        <v>3090</v>
      </c>
      <c r="C10" s="152"/>
      <c r="D10" s="152">
        <v>12860</v>
      </c>
      <c r="E10" s="152"/>
      <c r="F10" s="152">
        <v>624</v>
      </c>
      <c r="G10" s="152">
        <f>SUM(B10:F10)</f>
        <v>16574</v>
      </c>
      <c r="H10" s="152">
        <v>12457</v>
      </c>
      <c r="I10" s="152"/>
      <c r="J10" s="152">
        <v>14165</v>
      </c>
      <c r="K10" s="152">
        <v>1195</v>
      </c>
      <c r="L10" s="152">
        <v>1923</v>
      </c>
      <c r="M10" s="152">
        <f aca="true" t="shared" si="0" ref="M10:M47">SUM(H10:L10)</f>
        <v>29740</v>
      </c>
      <c r="O10" s="1"/>
    </row>
    <row r="11" spans="1:15" ht="13.5" customHeight="1">
      <c r="A11" s="90" t="s">
        <v>137</v>
      </c>
      <c r="B11" s="152">
        <v>6427</v>
      </c>
      <c r="C11" s="152">
        <v>600</v>
      </c>
      <c r="D11" s="152">
        <v>71533</v>
      </c>
      <c r="E11" s="152"/>
      <c r="F11" s="152"/>
      <c r="G11" s="152">
        <f>SUM(B11:F11)</f>
        <v>78560</v>
      </c>
      <c r="H11" s="152">
        <v>44527</v>
      </c>
      <c r="I11" s="152">
        <v>1636</v>
      </c>
      <c r="J11" s="152">
        <v>71653</v>
      </c>
      <c r="K11" s="152">
        <v>200</v>
      </c>
      <c r="L11" s="152">
        <v>2534</v>
      </c>
      <c r="M11" s="152">
        <f t="shared" si="0"/>
        <v>120550</v>
      </c>
      <c r="O11" s="1"/>
    </row>
    <row r="12" spans="1:15" ht="13.5" customHeight="1">
      <c r="A12" s="92" t="s">
        <v>139</v>
      </c>
      <c r="B12" s="152"/>
      <c r="C12" s="152"/>
      <c r="D12" s="152"/>
      <c r="E12" s="152"/>
      <c r="F12" s="152"/>
      <c r="G12" s="152">
        <f>SUM(B12:F12)</f>
        <v>0</v>
      </c>
      <c r="H12" s="152"/>
      <c r="I12" s="152"/>
      <c r="J12" s="152"/>
      <c r="K12" s="152"/>
      <c r="L12" s="152"/>
      <c r="M12" s="152">
        <f t="shared" si="0"/>
        <v>0</v>
      </c>
      <c r="O12" s="1"/>
    </row>
    <row r="13" spans="1:15" ht="13.5" customHeight="1">
      <c r="A13" s="90" t="s">
        <v>138</v>
      </c>
      <c r="B13" s="152">
        <v>11900</v>
      </c>
      <c r="C13" s="152"/>
      <c r="D13" s="152"/>
      <c r="E13" s="152"/>
      <c r="F13" s="152"/>
      <c r="G13" s="152">
        <f>SUM(B13:F13)</f>
        <v>11900</v>
      </c>
      <c r="H13" s="152">
        <v>110656</v>
      </c>
      <c r="I13" s="152"/>
      <c r="J13" s="152"/>
      <c r="K13" s="152"/>
      <c r="L13" s="152"/>
      <c r="M13" s="152">
        <f t="shared" si="0"/>
        <v>110656</v>
      </c>
      <c r="O13" s="180"/>
    </row>
    <row r="14" spans="1:15" ht="13.5" customHeight="1">
      <c r="A14" s="93" t="s">
        <v>140</v>
      </c>
      <c r="B14" s="152"/>
      <c r="C14" s="152"/>
      <c r="D14" s="152"/>
      <c r="E14" s="152"/>
      <c r="F14" s="152"/>
      <c r="G14" s="152"/>
      <c r="H14" s="152">
        <v>23098</v>
      </c>
      <c r="I14" s="152"/>
      <c r="J14" s="152"/>
      <c r="K14" s="152"/>
      <c r="L14" s="152"/>
      <c r="M14" s="152">
        <f t="shared" si="0"/>
        <v>23098</v>
      </c>
      <c r="O14" s="1"/>
    </row>
    <row r="15" spans="1:15" ht="13.5" customHeight="1">
      <c r="A15" s="94" t="s">
        <v>248</v>
      </c>
      <c r="B15" s="156"/>
      <c r="C15" s="156"/>
      <c r="D15" s="152"/>
      <c r="E15" s="152"/>
      <c r="F15" s="152"/>
      <c r="G15" s="152"/>
      <c r="H15" s="156">
        <v>61210</v>
      </c>
      <c r="I15" s="156"/>
      <c r="J15" s="152"/>
      <c r="K15" s="152"/>
      <c r="L15" s="152"/>
      <c r="M15" s="152">
        <f t="shared" si="0"/>
        <v>61210</v>
      </c>
      <c r="O15" s="1"/>
    </row>
    <row r="16" spans="1:15" ht="13.5" customHeight="1">
      <c r="A16" s="95"/>
      <c r="B16" s="157"/>
      <c r="C16" s="157"/>
      <c r="D16" s="152"/>
      <c r="E16" s="152"/>
      <c r="F16" s="152"/>
      <c r="G16" s="152"/>
      <c r="H16" s="157"/>
      <c r="I16" s="157"/>
      <c r="J16" s="152"/>
      <c r="K16" s="152"/>
      <c r="L16" s="152"/>
      <c r="M16" s="152">
        <f t="shared" si="0"/>
        <v>0</v>
      </c>
      <c r="O16" s="1"/>
    </row>
    <row r="17" spans="1:15" ht="13.5" customHeight="1">
      <c r="A17" s="96" t="s">
        <v>141</v>
      </c>
      <c r="B17" s="157">
        <f>SUM(B9:B13)</f>
        <v>34763</v>
      </c>
      <c r="C17" s="157">
        <f>SUM(C9:C13)</f>
        <v>600</v>
      </c>
      <c r="D17" s="157">
        <f>SUM(D9:D13)</f>
        <v>132024</v>
      </c>
      <c r="E17" s="157">
        <f>SUM(E9:E13)</f>
        <v>0</v>
      </c>
      <c r="F17" s="157">
        <f>SUM(F9:F13)</f>
        <v>2934</v>
      </c>
      <c r="G17" s="152">
        <f>SUM(B17:F17)</f>
        <v>170321</v>
      </c>
      <c r="H17" s="157">
        <f>SUM(H9+H10+H11+H13)</f>
        <v>215546</v>
      </c>
      <c r="I17" s="157">
        <f>SUM(I9+I10+I11+I13)</f>
        <v>1636</v>
      </c>
      <c r="J17" s="157">
        <f>SUM(J9+J10+J11+J13)</f>
        <v>138275</v>
      </c>
      <c r="K17" s="157">
        <f>SUM(K9:K16)</f>
        <v>5820</v>
      </c>
      <c r="L17" s="157">
        <f>SUM(L9:L16)</f>
        <v>11578</v>
      </c>
      <c r="M17" s="152">
        <f t="shared" si="0"/>
        <v>372855</v>
      </c>
      <c r="O17" s="1"/>
    </row>
    <row r="18" spans="1:15" ht="13.5" customHeight="1">
      <c r="A18" s="96"/>
      <c r="B18" s="160"/>
      <c r="C18" s="160"/>
      <c r="D18" s="161"/>
      <c r="E18" s="161"/>
      <c r="F18" s="152"/>
      <c r="G18" s="152"/>
      <c r="H18" s="160"/>
      <c r="I18" s="160"/>
      <c r="J18" s="161"/>
      <c r="K18" s="161"/>
      <c r="L18" s="152"/>
      <c r="M18" s="152">
        <f t="shared" si="0"/>
        <v>0</v>
      </c>
      <c r="O18" s="1"/>
    </row>
    <row r="19" spans="1:15" ht="13.5" customHeight="1">
      <c r="A19" s="97" t="s">
        <v>64</v>
      </c>
      <c r="B19" s="152"/>
      <c r="C19" s="160"/>
      <c r="D19" s="161"/>
      <c r="E19" s="161"/>
      <c r="F19" s="152"/>
      <c r="G19" s="152">
        <f>SUM(B19:F19)</f>
        <v>0</v>
      </c>
      <c r="H19" s="152"/>
      <c r="I19" s="160"/>
      <c r="J19" s="161"/>
      <c r="K19" s="161"/>
      <c r="L19" s="152"/>
      <c r="M19" s="152">
        <f t="shared" si="0"/>
        <v>0</v>
      </c>
      <c r="O19" s="1"/>
    </row>
    <row r="20" spans="1:15" ht="13.5" customHeight="1">
      <c r="A20" s="97" t="s">
        <v>65</v>
      </c>
      <c r="B20" s="152"/>
      <c r="C20" s="160"/>
      <c r="D20" s="161"/>
      <c r="E20" s="161"/>
      <c r="F20" s="152"/>
      <c r="G20" s="152">
        <f aca="true" t="shared" si="1" ref="G20:G25">SUM(B20:F20)</f>
        <v>0</v>
      </c>
      <c r="H20" s="152"/>
      <c r="I20" s="160"/>
      <c r="J20" s="161"/>
      <c r="K20" s="161"/>
      <c r="L20" s="152"/>
      <c r="M20" s="152">
        <f t="shared" si="0"/>
        <v>0</v>
      </c>
      <c r="O20" s="1"/>
    </row>
    <row r="21" spans="1:15" ht="13.5" customHeight="1">
      <c r="A21" s="98" t="s">
        <v>66</v>
      </c>
      <c r="B21" s="162"/>
      <c r="C21" s="160"/>
      <c r="D21" s="161"/>
      <c r="E21" s="161"/>
      <c r="F21" s="152"/>
      <c r="G21" s="152">
        <f t="shared" si="1"/>
        <v>0</v>
      </c>
      <c r="H21" s="162"/>
      <c r="I21" s="160"/>
      <c r="J21" s="161"/>
      <c r="K21" s="161"/>
      <c r="L21" s="152"/>
      <c r="M21" s="152">
        <f t="shared" si="0"/>
        <v>0</v>
      </c>
      <c r="O21" s="1"/>
    </row>
    <row r="22" spans="1:15" ht="13.5" customHeight="1">
      <c r="A22" s="97" t="s">
        <v>67</v>
      </c>
      <c r="B22" s="152"/>
      <c r="C22" s="160"/>
      <c r="D22" s="161"/>
      <c r="E22" s="161"/>
      <c r="F22" s="152"/>
      <c r="G22" s="152">
        <f t="shared" si="1"/>
        <v>0</v>
      </c>
      <c r="H22" s="152"/>
      <c r="I22" s="160"/>
      <c r="J22" s="161"/>
      <c r="K22" s="161"/>
      <c r="L22" s="152"/>
      <c r="M22" s="152">
        <f t="shared" si="0"/>
        <v>0</v>
      </c>
      <c r="O22" s="1"/>
    </row>
    <row r="23" spans="1:15" ht="13.5" customHeight="1">
      <c r="A23" s="97" t="s">
        <v>68</v>
      </c>
      <c r="B23" s="152">
        <v>90125</v>
      </c>
      <c r="C23" s="157"/>
      <c r="D23" s="152"/>
      <c r="E23" s="152"/>
      <c r="F23" s="152"/>
      <c r="G23" s="152">
        <f t="shared" si="1"/>
        <v>90125</v>
      </c>
      <c r="H23" s="152">
        <v>90125</v>
      </c>
      <c r="I23" s="157"/>
      <c r="J23" s="152"/>
      <c r="K23" s="152"/>
      <c r="L23" s="152"/>
      <c r="M23" s="152">
        <f t="shared" si="0"/>
        <v>90125</v>
      </c>
      <c r="O23" s="1"/>
    </row>
    <row r="24" spans="1:15" ht="13.5" customHeight="1">
      <c r="A24" s="97" t="s">
        <v>69</v>
      </c>
      <c r="B24" s="152"/>
      <c r="C24" s="160"/>
      <c r="D24" s="161"/>
      <c r="E24" s="161"/>
      <c r="F24" s="152"/>
      <c r="G24" s="152">
        <f t="shared" si="1"/>
        <v>0</v>
      </c>
      <c r="H24" s="152"/>
      <c r="I24" s="160"/>
      <c r="J24" s="161"/>
      <c r="K24" s="161"/>
      <c r="L24" s="152"/>
      <c r="M24" s="152">
        <f t="shared" si="0"/>
        <v>0</v>
      </c>
      <c r="O24" s="1"/>
    </row>
    <row r="25" spans="1:15" ht="13.5" customHeight="1">
      <c r="A25" s="97" t="s">
        <v>70</v>
      </c>
      <c r="B25" s="152"/>
      <c r="C25" s="160"/>
      <c r="D25" s="161"/>
      <c r="E25" s="161"/>
      <c r="F25" s="152"/>
      <c r="G25" s="152">
        <f t="shared" si="1"/>
        <v>0</v>
      </c>
      <c r="H25" s="152"/>
      <c r="I25" s="160"/>
      <c r="J25" s="161"/>
      <c r="K25" s="161"/>
      <c r="L25" s="152"/>
      <c r="M25" s="152">
        <f t="shared" si="0"/>
        <v>0</v>
      </c>
      <c r="O25" s="1"/>
    </row>
    <row r="26" spans="1:15" ht="13.5" customHeight="1">
      <c r="A26" s="99" t="s">
        <v>71</v>
      </c>
      <c r="B26" s="152">
        <f>SUM(B19:B25)</f>
        <v>90125</v>
      </c>
      <c r="C26" s="152">
        <f>SUM(C19:C25)</f>
        <v>0</v>
      </c>
      <c r="D26" s="152">
        <f>SUM(D19:D25)</f>
        <v>0</v>
      </c>
      <c r="E26" s="152">
        <f>SUM(E19:E25)</f>
        <v>0</v>
      </c>
      <c r="F26" s="152">
        <f>SUM(F19:F25)</f>
        <v>0</v>
      </c>
      <c r="G26" s="152">
        <f>SUM(B26:F26)</f>
        <v>90125</v>
      </c>
      <c r="H26" s="152">
        <f>SUM(H19:H25)</f>
        <v>90125</v>
      </c>
      <c r="I26" s="152"/>
      <c r="J26" s="152"/>
      <c r="K26" s="152"/>
      <c r="L26" s="152"/>
      <c r="M26" s="152">
        <f t="shared" si="0"/>
        <v>90125</v>
      </c>
      <c r="O26" s="1"/>
    </row>
    <row r="27" spans="1:15" ht="13.5" customHeight="1">
      <c r="A27" s="96"/>
      <c r="B27" s="157"/>
      <c r="C27" s="157"/>
      <c r="D27" s="152"/>
      <c r="E27" s="152"/>
      <c r="F27" s="152"/>
      <c r="G27" s="152"/>
      <c r="H27" s="157"/>
      <c r="I27" s="157"/>
      <c r="J27" s="152"/>
      <c r="K27" s="152"/>
      <c r="L27" s="152"/>
      <c r="M27" s="152">
        <f t="shared" si="0"/>
        <v>0</v>
      </c>
      <c r="O27" s="1"/>
    </row>
    <row r="28" spans="1:15" ht="13.5" customHeight="1">
      <c r="A28" s="99" t="s">
        <v>39</v>
      </c>
      <c r="B28" s="157">
        <f>B17+B26</f>
        <v>124888</v>
      </c>
      <c r="C28" s="157">
        <f>C17+C26</f>
        <v>600</v>
      </c>
      <c r="D28" s="157">
        <f>D17+D26</f>
        <v>132024</v>
      </c>
      <c r="E28" s="157">
        <f>E17+E26</f>
        <v>0</v>
      </c>
      <c r="F28" s="157">
        <f>F17+F26</f>
        <v>2934</v>
      </c>
      <c r="G28" s="152">
        <f>SUM(B28:F28)</f>
        <v>260446</v>
      </c>
      <c r="H28" s="157">
        <f>SUM(H17+H26)</f>
        <v>305671</v>
      </c>
      <c r="I28" s="157">
        <f>SUM(I17+I26)</f>
        <v>1636</v>
      </c>
      <c r="J28" s="157">
        <f>SUM(J17+J26)</f>
        <v>138275</v>
      </c>
      <c r="K28" s="157">
        <f>SUM(K17+K26)</f>
        <v>5820</v>
      </c>
      <c r="L28" s="157">
        <f>SUM(L17+L26)</f>
        <v>11578</v>
      </c>
      <c r="M28" s="152">
        <f t="shared" si="0"/>
        <v>462980</v>
      </c>
      <c r="O28" s="1"/>
    </row>
    <row r="29" spans="1:15" ht="13.5" customHeight="1">
      <c r="A29" s="96"/>
      <c r="B29" s="157"/>
      <c r="C29" s="157"/>
      <c r="D29" s="152"/>
      <c r="E29" s="152"/>
      <c r="F29" s="152"/>
      <c r="G29" s="152"/>
      <c r="H29" s="157"/>
      <c r="I29" s="157"/>
      <c r="J29" s="152"/>
      <c r="K29" s="152"/>
      <c r="L29" s="152"/>
      <c r="M29" s="152">
        <f t="shared" si="0"/>
        <v>0</v>
      </c>
      <c r="O29" s="1"/>
    </row>
    <row r="30" spans="1:15" ht="13.5" customHeight="1">
      <c r="A30" s="97" t="s">
        <v>72</v>
      </c>
      <c r="B30" s="152">
        <v>120214</v>
      </c>
      <c r="C30" s="157">
        <v>7220</v>
      </c>
      <c r="D30" s="152"/>
      <c r="E30" s="152"/>
      <c r="F30" s="152"/>
      <c r="G30" s="152">
        <f>SUM(B30:F30)</f>
        <v>127434</v>
      </c>
      <c r="H30" s="152">
        <v>426779</v>
      </c>
      <c r="I30" s="157">
        <v>7220</v>
      </c>
      <c r="J30" s="152">
        <v>1951</v>
      </c>
      <c r="K30" s="152">
        <v>465</v>
      </c>
      <c r="L30" s="152">
        <v>2090</v>
      </c>
      <c r="M30" s="152">
        <f t="shared" si="0"/>
        <v>438505</v>
      </c>
      <c r="O30" s="1"/>
    </row>
    <row r="31" spans="1:15" ht="13.5" customHeight="1">
      <c r="A31" s="97" t="s">
        <v>73</v>
      </c>
      <c r="B31" s="152"/>
      <c r="C31" s="157"/>
      <c r="D31" s="152"/>
      <c r="E31" s="152"/>
      <c r="F31" s="152"/>
      <c r="G31" s="152">
        <f>SUM(B31:F31)</f>
        <v>0</v>
      </c>
      <c r="H31" s="152">
        <v>31100</v>
      </c>
      <c r="I31" s="157"/>
      <c r="J31" s="152"/>
      <c r="K31" s="152"/>
      <c r="L31" s="152"/>
      <c r="M31" s="152">
        <f t="shared" si="0"/>
        <v>31100</v>
      </c>
      <c r="O31" s="1"/>
    </row>
    <row r="32" spans="1:15" ht="13.5" customHeight="1">
      <c r="A32" s="98" t="s">
        <v>142</v>
      </c>
      <c r="B32" s="162"/>
      <c r="C32" s="157"/>
      <c r="D32" s="152"/>
      <c r="E32" s="152"/>
      <c r="F32" s="152"/>
      <c r="G32" s="152">
        <f>SUM(B32:F32)</f>
        <v>0</v>
      </c>
      <c r="H32" s="162">
        <v>1711</v>
      </c>
      <c r="I32" s="157"/>
      <c r="J32" s="152"/>
      <c r="K32" s="152"/>
      <c r="L32" s="152"/>
      <c r="M32" s="152">
        <f t="shared" si="0"/>
        <v>1711</v>
      </c>
      <c r="O32" s="1"/>
    </row>
    <row r="33" spans="1:15" ht="13.5" customHeight="1">
      <c r="A33" s="98" t="s">
        <v>349</v>
      </c>
      <c r="B33" s="162"/>
      <c r="C33" s="157"/>
      <c r="D33" s="152"/>
      <c r="E33" s="152"/>
      <c r="F33" s="152"/>
      <c r="G33" s="152"/>
      <c r="H33" s="162">
        <v>1711</v>
      </c>
      <c r="I33" s="157"/>
      <c r="J33" s="152"/>
      <c r="K33" s="152"/>
      <c r="L33" s="152"/>
      <c r="M33" s="152">
        <f t="shared" si="0"/>
        <v>1711</v>
      </c>
      <c r="O33" s="1"/>
    </row>
    <row r="34" spans="1:15" ht="13.5" customHeight="1">
      <c r="A34" s="96" t="s">
        <v>143</v>
      </c>
      <c r="B34" s="152">
        <f>SUM(B30:B32)</f>
        <v>120214</v>
      </c>
      <c r="C34" s="152">
        <f>SUM(C30:C32)</f>
        <v>7220</v>
      </c>
      <c r="D34" s="152">
        <f>SUM(D30:D32)</f>
        <v>0</v>
      </c>
      <c r="E34" s="152">
        <f>SUM(E30:E32)</f>
        <v>0</v>
      </c>
      <c r="F34" s="152">
        <f>SUM(F30:F32)</f>
        <v>0</v>
      </c>
      <c r="G34" s="152">
        <f>SUM(B34:F34)</f>
        <v>127434</v>
      </c>
      <c r="H34" s="152">
        <f>SUM(H30+H31+H32)</f>
        <v>459590</v>
      </c>
      <c r="I34" s="152">
        <f>SUM(I30+I31+I32)</f>
        <v>7220</v>
      </c>
      <c r="J34" s="152">
        <f>SUM(J30+J31+J32)</f>
        <v>1951</v>
      </c>
      <c r="K34">
        <v>465</v>
      </c>
      <c r="L34" s="152">
        <f>SUM(L30:L33)</f>
        <v>2090</v>
      </c>
      <c r="M34" s="152">
        <f t="shared" si="0"/>
        <v>471316</v>
      </c>
      <c r="O34" s="1"/>
    </row>
    <row r="35" spans="1:15" ht="13.5" customHeight="1">
      <c r="A35" s="96"/>
      <c r="B35" s="161"/>
      <c r="C35" s="161"/>
      <c r="D35" s="152"/>
      <c r="E35" s="152"/>
      <c r="F35" s="152"/>
      <c r="G35" s="152"/>
      <c r="H35" s="161"/>
      <c r="I35" s="161"/>
      <c r="J35" s="152"/>
      <c r="K35" s="152"/>
      <c r="L35" s="152"/>
      <c r="M35" s="152">
        <f t="shared" si="0"/>
        <v>0</v>
      </c>
      <c r="O35" s="1"/>
    </row>
    <row r="36" spans="1:15" ht="13.5" customHeight="1">
      <c r="A36" s="97" t="s">
        <v>64</v>
      </c>
      <c r="B36" s="161"/>
      <c r="C36" s="161"/>
      <c r="D36" s="152"/>
      <c r="E36" s="152"/>
      <c r="F36" s="152"/>
      <c r="G36" s="152">
        <f>SUM(B36:F36)</f>
        <v>0</v>
      </c>
      <c r="H36" s="161"/>
      <c r="I36" s="161"/>
      <c r="J36" s="152"/>
      <c r="K36" s="152"/>
      <c r="L36" s="152"/>
      <c r="M36" s="152">
        <f t="shared" si="0"/>
        <v>0</v>
      </c>
      <c r="O36" s="1"/>
    </row>
    <row r="37" spans="1:15" ht="13.5" customHeight="1">
      <c r="A37" s="97" t="s">
        <v>65</v>
      </c>
      <c r="B37" s="161"/>
      <c r="C37" s="161"/>
      <c r="D37" s="152"/>
      <c r="E37" s="152"/>
      <c r="F37" s="152"/>
      <c r="G37" s="152">
        <f aca="true" t="shared" si="2" ref="G37:G42">SUM(B37:F37)</f>
        <v>0</v>
      </c>
      <c r="H37" s="161"/>
      <c r="I37" s="161"/>
      <c r="J37" s="152"/>
      <c r="K37" s="152"/>
      <c r="L37" s="152"/>
      <c r="M37" s="152">
        <f t="shared" si="0"/>
        <v>0</v>
      </c>
      <c r="O37" s="1"/>
    </row>
    <row r="38" spans="1:15" ht="13.5" customHeight="1">
      <c r="A38" s="98" t="s">
        <v>66</v>
      </c>
      <c r="B38" s="161"/>
      <c r="C38" s="161"/>
      <c r="D38" s="152"/>
      <c r="E38" s="152"/>
      <c r="F38" s="152"/>
      <c r="G38" s="152">
        <f t="shared" si="2"/>
        <v>0</v>
      </c>
      <c r="H38" s="161"/>
      <c r="I38" s="161"/>
      <c r="J38" s="152"/>
      <c r="K38" s="152"/>
      <c r="L38" s="152"/>
      <c r="M38" s="152">
        <f t="shared" si="0"/>
        <v>0</v>
      </c>
      <c r="O38" s="1"/>
    </row>
    <row r="39" spans="1:15" ht="13.5" customHeight="1">
      <c r="A39" s="97" t="s">
        <v>67</v>
      </c>
      <c r="B39" s="161"/>
      <c r="C39" s="161"/>
      <c r="D39" s="152"/>
      <c r="E39" s="152"/>
      <c r="F39" s="152"/>
      <c r="G39" s="152">
        <f t="shared" si="2"/>
        <v>0</v>
      </c>
      <c r="H39" s="161"/>
      <c r="I39" s="161"/>
      <c r="J39" s="152"/>
      <c r="K39" s="152"/>
      <c r="L39" s="152"/>
      <c r="M39" s="152">
        <f t="shared" si="0"/>
        <v>0</v>
      </c>
      <c r="O39" s="1"/>
    </row>
    <row r="40" spans="1:15" ht="13.5" customHeight="1">
      <c r="A40" s="97" t="s">
        <v>68</v>
      </c>
      <c r="B40" s="161"/>
      <c r="C40" s="161"/>
      <c r="D40" s="152"/>
      <c r="E40" s="152"/>
      <c r="F40" s="152"/>
      <c r="G40" s="152">
        <f t="shared" si="2"/>
        <v>0</v>
      </c>
      <c r="H40" s="152">
        <v>1175</v>
      </c>
      <c r="I40" s="161"/>
      <c r="J40" s="152"/>
      <c r="K40" s="152"/>
      <c r="L40" s="152"/>
      <c r="M40" s="152">
        <f t="shared" si="0"/>
        <v>1175</v>
      </c>
      <c r="O40" s="1"/>
    </row>
    <row r="41" spans="1:15" ht="13.5" customHeight="1">
      <c r="A41" s="97" t="s">
        <v>69</v>
      </c>
      <c r="B41" s="161"/>
      <c r="C41" s="161"/>
      <c r="D41" s="152"/>
      <c r="E41" s="152"/>
      <c r="F41" s="152"/>
      <c r="G41" s="152">
        <f t="shared" si="2"/>
        <v>0</v>
      </c>
      <c r="H41" s="161"/>
      <c r="I41" s="161"/>
      <c r="J41" s="152"/>
      <c r="K41" s="152"/>
      <c r="L41" s="152"/>
      <c r="M41" s="152">
        <f t="shared" si="0"/>
        <v>0</v>
      </c>
      <c r="O41" s="1"/>
    </row>
    <row r="42" spans="1:15" ht="13.5" customHeight="1">
      <c r="A42" s="97" t="s">
        <v>70</v>
      </c>
      <c r="B42" s="161"/>
      <c r="C42" s="161"/>
      <c r="D42" s="152"/>
      <c r="E42" s="152"/>
      <c r="F42" s="152"/>
      <c r="G42" s="152">
        <f t="shared" si="2"/>
        <v>0</v>
      </c>
      <c r="H42" s="161"/>
      <c r="I42" s="161"/>
      <c r="J42" s="152"/>
      <c r="K42" s="152"/>
      <c r="L42" s="152"/>
      <c r="M42" s="152">
        <f t="shared" si="0"/>
        <v>0</v>
      </c>
      <c r="O42" s="1"/>
    </row>
    <row r="43" spans="1:15" ht="13.5" customHeight="1">
      <c r="A43" s="99" t="s">
        <v>76</v>
      </c>
      <c r="B43" s="152">
        <f>SUM(B36:B42)</f>
        <v>0</v>
      </c>
      <c r="C43" s="152">
        <f>SUM(C36:C42)</f>
        <v>0</v>
      </c>
      <c r="D43" s="152">
        <f>SUM(D36:D42)</f>
        <v>0</v>
      </c>
      <c r="E43" s="152">
        <f>SUM(E36:E42)</f>
        <v>0</v>
      </c>
      <c r="F43" s="152">
        <f>SUM(F36:F42)</f>
        <v>0</v>
      </c>
      <c r="G43" s="152">
        <f>SUM(B43:F43)</f>
        <v>0</v>
      </c>
      <c r="H43" s="152">
        <f>SUM(H36:H42)</f>
        <v>1175</v>
      </c>
      <c r="I43" s="152"/>
      <c r="J43" s="152"/>
      <c r="K43" s="152"/>
      <c r="L43" s="152"/>
      <c r="M43" s="152">
        <f t="shared" si="0"/>
        <v>1175</v>
      </c>
      <c r="O43" s="1"/>
    </row>
    <row r="44" spans="1:15" ht="13.5" customHeight="1">
      <c r="A44" s="100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>
        <f t="shared" si="0"/>
        <v>0</v>
      </c>
      <c r="O44" s="1"/>
    </row>
    <row r="45" spans="1:13" ht="13.5" customHeight="1">
      <c r="A45" s="99" t="s">
        <v>219</v>
      </c>
      <c r="B45" s="152">
        <f>B43+B34</f>
        <v>120214</v>
      </c>
      <c r="C45" s="152">
        <f>C43+C34</f>
        <v>7220</v>
      </c>
      <c r="D45" s="166">
        <f>D43+D34</f>
        <v>0</v>
      </c>
      <c r="E45" s="166">
        <f>E43+E34</f>
        <v>0</v>
      </c>
      <c r="F45" s="166">
        <f>F43+F34</f>
        <v>0</v>
      </c>
      <c r="G45" s="152">
        <f>SUM(B45:F45)</f>
        <v>127434</v>
      </c>
      <c r="H45" s="152">
        <f>SUM(H34+H43)</f>
        <v>460765</v>
      </c>
      <c r="I45" s="152">
        <f>SUM(I34+I43)</f>
        <v>7220</v>
      </c>
      <c r="J45" s="152">
        <f>SUM(J34+J43)</f>
        <v>1951</v>
      </c>
      <c r="K45" s="152">
        <v>465</v>
      </c>
      <c r="L45" s="152">
        <v>2090</v>
      </c>
      <c r="M45" s="152">
        <f t="shared" si="0"/>
        <v>472491</v>
      </c>
    </row>
    <row r="46" spans="1:13" ht="13.5" customHeight="1">
      <c r="A46" s="101"/>
      <c r="B46" s="163"/>
      <c r="C46" s="163"/>
      <c r="D46" s="152"/>
      <c r="E46" s="152"/>
      <c r="F46" s="152"/>
      <c r="G46" s="152"/>
      <c r="H46" s="163"/>
      <c r="I46" s="163"/>
      <c r="J46" s="152"/>
      <c r="K46" s="152"/>
      <c r="L46" s="152"/>
      <c r="M46" s="152">
        <f t="shared" si="0"/>
        <v>0</v>
      </c>
    </row>
    <row r="47" spans="1:13" ht="15" customHeight="1">
      <c r="A47" s="102" t="s">
        <v>47</v>
      </c>
      <c r="B47" s="163">
        <f>B28+B45</f>
        <v>245102</v>
      </c>
      <c r="C47" s="163">
        <f>C28+C45</f>
        <v>7820</v>
      </c>
      <c r="D47" s="163">
        <f>D28+D45</f>
        <v>132024</v>
      </c>
      <c r="E47" s="163">
        <f>E28+E45</f>
        <v>0</v>
      </c>
      <c r="F47" s="163">
        <f>F28+F45</f>
        <v>2934</v>
      </c>
      <c r="G47" s="152">
        <f>SUM(B47:F47)</f>
        <v>387880</v>
      </c>
      <c r="H47" s="163">
        <f>SUM(H28+H45)</f>
        <v>766436</v>
      </c>
      <c r="I47" s="163">
        <f>SUM(I28+I45)</f>
        <v>8856</v>
      </c>
      <c r="J47" s="163">
        <f>SUM(J28+J45)</f>
        <v>140226</v>
      </c>
      <c r="K47" s="163">
        <f>SUM(K28+K45)</f>
        <v>6285</v>
      </c>
      <c r="L47" s="163">
        <f>SUM(L28+L45)</f>
        <v>13668</v>
      </c>
      <c r="M47" s="152">
        <f t="shared" si="0"/>
        <v>935471</v>
      </c>
    </row>
  </sheetData>
  <sheetProtection/>
  <mergeCells count="13">
    <mergeCell ref="A7:A8"/>
    <mergeCell ref="B7:B8"/>
    <mergeCell ref="C7:F7"/>
    <mergeCell ref="K2:M2"/>
    <mergeCell ref="A3:M3"/>
    <mergeCell ref="A4:M4"/>
    <mergeCell ref="A5:M5"/>
    <mergeCell ref="H6:M6"/>
    <mergeCell ref="H7:H8"/>
    <mergeCell ref="I7:L7"/>
    <mergeCell ref="M7:M8"/>
    <mergeCell ref="B6:G6"/>
    <mergeCell ref="G7:G8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zoomScale="80" zoomScaleNormal="80" zoomScalePageLayoutView="0" workbookViewId="0" topLeftCell="B22">
      <selection activeCell="A3" sqref="A3:Q3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2.25390625" style="0" customWidth="1"/>
    <col min="4" max="4" width="10.00390625" style="0" bestFit="1" customWidth="1"/>
    <col min="5" max="5" width="12.25390625" style="0" customWidth="1"/>
    <col min="6" max="6" width="11.375" style="0" customWidth="1"/>
    <col min="7" max="7" width="15.375" style="0" customWidth="1"/>
    <col min="8" max="8" width="13.25390625" style="0" customWidth="1"/>
    <col min="9" max="9" width="12.00390625" style="0" customWidth="1"/>
    <col min="10" max="10" width="13.25390625" style="58" customWidth="1"/>
    <col min="11" max="11" width="10.125" style="58" bestFit="1" customWidth="1"/>
    <col min="12" max="12" width="11.375" style="58" customWidth="1"/>
    <col min="13" max="13" width="10.75390625" style="58" customWidth="1"/>
    <col min="14" max="14" width="13.125" style="58" customWidth="1"/>
    <col min="15" max="15" width="12.875" style="58" customWidth="1"/>
    <col min="16" max="16" width="15.00390625" style="58" customWidth="1"/>
  </cols>
  <sheetData>
    <row r="1" spans="12:17" ht="12.75">
      <c r="L1" s="406" t="s">
        <v>456</v>
      </c>
      <c r="M1" s="406"/>
      <c r="N1" s="406"/>
      <c r="O1" s="406"/>
      <c r="P1" s="406"/>
      <c r="Q1" s="199"/>
    </row>
    <row r="2" spans="11:17" ht="12.75">
      <c r="K2" s="406" t="s">
        <v>365</v>
      </c>
      <c r="L2" s="406"/>
      <c r="M2" s="406"/>
      <c r="N2" s="406"/>
      <c r="O2" s="406"/>
      <c r="P2" s="406"/>
      <c r="Q2" s="199"/>
    </row>
    <row r="3" spans="1:17" ht="15.75">
      <c r="A3" s="413" t="s">
        <v>366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6" spans="1:16" ht="15">
      <c r="A6" s="358"/>
      <c r="B6" s="414" t="s">
        <v>367</v>
      </c>
      <c r="C6" s="377" t="s">
        <v>241</v>
      </c>
      <c r="D6" s="379"/>
      <c r="E6" s="379"/>
      <c r="F6" s="379"/>
      <c r="G6" s="379"/>
      <c r="H6" s="379"/>
      <c r="I6" s="378"/>
      <c r="J6" s="375" t="s">
        <v>251</v>
      </c>
      <c r="K6" s="415"/>
      <c r="L6" s="415"/>
      <c r="M6" s="415"/>
      <c r="N6" s="415"/>
      <c r="O6" s="415"/>
      <c r="P6" s="376"/>
    </row>
    <row r="7" spans="1:16" ht="38.25" customHeight="1">
      <c r="A7" s="358"/>
      <c r="B7" s="414"/>
      <c r="C7" s="407" t="s">
        <v>368</v>
      </c>
      <c r="D7" s="409" t="s">
        <v>369</v>
      </c>
      <c r="E7" s="407" t="s">
        <v>370</v>
      </c>
      <c r="F7" s="409" t="s">
        <v>371</v>
      </c>
      <c r="G7" s="409" t="s">
        <v>6</v>
      </c>
      <c r="H7" s="407" t="s">
        <v>372</v>
      </c>
      <c r="I7" s="407" t="s">
        <v>373</v>
      </c>
      <c r="J7" s="411" t="s">
        <v>368</v>
      </c>
      <c r="K7" s="404" t="s">
        <v>369</v>
      </c>
      <c r="L7" s="411" t="s">
        <v>370</v>
      </c>
      <c r="M7" s="404" t="s">
        <v>371</v>
      </c>
      <c r="N7" s="404" t="s">
        <v>6</v>
      </c>
      <c r="O7" s="411" t="s">
        <v>372</v>
      </c>
      <c r="P7" s="411" t="s">
        <v>373</v>
      </c>
    </row>
    <row r="8" spans="1:16" ht="12.75">
      <c r="A8" s="358"/>
      <c r="B8" s="414"/>
      <c r="C8" s="408"/>
      <c r="D8" s="410"/>
      <c r="E8" s="408"/>
      <c r="F8" s="410"/>
      <c r="G8" s="410"/>
      <c r="H8" s="408"/>
      <c r="I8" s="408"/>
      <c r="J8" s="412"/>
      <c r="K8" s="405"/>
      <c r="L8" s="412"/>
      <c r="M8" s="405"/>
      <c r="N8" s="405"/>
      <c r="O8" s="412"/>
      <c r="P8" s="412"/>
    </row>
    <row r="9" spans="1:16" ht="33.75" customHeight="1">
      <c r="A9" s="5" t="s">
        <v>374</v>
      </c>
      <c r="B9" s="200" t="s">
        <v>375</v>
      </c>
      <c r="C9" s="201">
        <v>14759</v>
      </c>
      <c r="D9" s="201">
        <v>3985</v>
      </c>
      <c r="E9" s="200"/>
      <c r="F9" s="201">
        <v>2699</v>
      </c>
      <c r="G9" s="201">
        <v>21443</v>
      </c>
      <c r="H9" s="200"/>
      <c r="I9" s="201">
        <v>21443</v>
      </c>
      <c r="J9" s="201">
        <v>16667</v>
      </c>
      <c r="K9" s="201">
        <v>4529</v>
      </c>
      <c r="L9" s="201"/>
      <c r="M9" s="201">
        <v>2819</v>
      </c>
      <c r="N9" s="201">
        <v>24015</v>
      </c>
      <c r="O9" s="201"/>
      <c r="P9" s="201">
        <v>24015</v>
      </c>
    </row>
    <row r="10" spans="1:16" ht="29.25" customHeight="1">
      <c r="A10" s="5" t="s">
        <v>376</v>
      </c>
      <c r="B10" s="200" t="s">
        <v>377</v>
      </c>
      <c r="C10" s="201">
        <v>1634</v>
      </c>
      <c r="D10" s="200">
        <v>441</v>
      </c>
      <c r="E10" s="200"/>
      <c r="F10" s="201">
        <v>2008</v>
      </c>
      <c r="G10" s="201">
        <v>4083</v>
      </c>
      <c r="H10" s="200"/>
      <c r="I10" s="201">
        <v>4083</v>
      </c>
      <c r="J10" s="201">
        <v>1634</v>
      </c>
      <c r="K10" s="201">
        <v>441</v>
      </c>
      <c r="L10" s="201"/>
      <c r="M10" s="201">
        <v>2008</v>
      </c>
      <c r="N10" s="201">
        <v>4083</v>
      </c>
      <c r="O10" s="201"/>
      <c r="P10" s="201">
        <v>4083</v>
      </c>
    </row>
    <row r="11" spans="1:16" ht="26.25" customHeight="1">
      <c r="A11" s="5" t="s">
        <v>378</v>
      </c>
      <c r="B11" s="200" t="s">
        <v>379</v>
      </c>
      <c r="C11" s="201">
        <v>14300</v>
      </c>
      <c r="D11" s="201">
        <v>3861</v>
      </c>
      <c r="E11" s="200"/>
      <c r="F11" s="201">
        <v>4202</v>
      </c>
      <c r="G11" s="201">
        <v>22363</v>
      </c>
      <c r="H11" s="200"/>
      <c r="I11" s="201">
        <v>22363</v>
      </c>
      <c r="J11" s="201">
        <v>14662</v>
      </c>
      <c r="K11" s="201">
        <v>3982</v>
      </c>
      <c r="L11" s="201"/>
      <c r="M11" s="201">
        <v>4202</v>
      </c>
      <c r="N11" s="201">
        <v>22846</v>
      </c>
      <c r="O11" s="201"/>
      <c r="P11" s="201">
        <v>22846</v>
      </c>
    </row>
    <row r="12" spans="1:16" ht="27" customHeight="1">
      <c r="A12" s="5" t="s">
        <v>380</v>
      </c>
      <c r="B12" s="200" t="s">
        <v>381</v>
      </c>
      <c r="C12" s="201">
        <v>14237</v>
      </c>
      <c r="D12" s="201">
        <v>3844</v>
      </c>
      <c r="E12" s="200"/>
      <c r="F12" s="201">
        <v>9138</v>
      </c>
      <c r="G12" s="201">
        <v>27219</v>
      </c>
      <c r="H12" s="200"/>
      <c r="I12" s="201">
        <v>27219</v>
      </c>
      <c r="J12" s="201">
        <v>14587</v>
      </c>
      <c r="K12" s="201">
        <v>4278</v>
      </c>
      <c r="L12" s="201"/>
      <c r="M12" s="201">
        <v>11887</v>
      </c>
      <c r="N12" s="201">
        <v>30752</v>
      </c>
      <c r="O12" s="201"/>
      <c r="P12" s="201">
        <v>30752</v>
      </c>
    </row>
    <row r="13" spans="1:16" ht="27" customHeight="1">
      <c r="A13" s="5" t="s">
        <v>382</v>
      </c>
      <c r="B13" s="200" t="s">
        <v>383</v>
      </c>
      <c r="C13" s="201">
        <v>6639</v>
      </c>
      <c r="D13" s="201">
        <v>1793</v>
      </c>
      <c r="E13" s="200"/>
      <c r="F13" s="201">
        <v>2522</v>
      </c>
      <c r="G13" s="201">
        <v>10954</v>
      </c>
      <c r="H13" s="201">
        <v>10954</v>
      </c>
      <c r="I13" s="200"/>
      <c r="J13" s="201">
        <v>6774</v>
      </c>
      <c r="K13" s="201">
        <v>1838</v>
      </c>
      <c r="L13" s="201"/>
      <c r="M13" s="201">
        <v>2522</v>
      </c>
      <c r="N13" s="201">
        <v>11134</v>
      </c>
      <c r="O13" s="201">
        <v>11134</v>
      </c>
      <c r="P13" s="201"/>
    </row>
    <row r="14" spans="1:16" ht="36.75" customHeight="1">
      <c r="A14" s="5" t="s">
        <v>384</v>
      </c>
      <c r="B14" s="202" t="s">
        <v>385</v>
      </c>
      <c r="C14" s="200"/>
      <c r="D14" s="200"/>
      <c r="E14" s="200"/>
      <c r="F14" s="200">
        <v>837</v>
      </c>
      <c r="G14" s="200">
        <v>837</v>
      </c>
      <c r="H14" s="200">
        <v>837</v>
      </c>
      <c r="I14" s="200"/>
      <c r="J14" s="201"/>
      <c r="K14" s="201"/>
      <c r="L14" s="201"/>
      <c r="M14" s="201">
        <v>837</v>
      </c>
      <c r="N14" s="201">
        <v>837</v>
      </c>
      <c r="O14" s="201">
        <v>837</v>
      </c>
      <c r="P14" s="201"/>
    </row>
    <row r="15" spans="1:16" ht="28.5" customHeight="1">
      <c r="A15" s="5" t="s">
        <v>386</v>
      </c>
      <c r="B15" s="200" t="s">
        <v>387</v>
      </c>
      <c r="C15" s="201">
        <v>4257</v>
      </c>
      <c r="D15" s="201">
        <v>1149</v>
      </c>
      <c r="E15" s="200"/>
      <c r="F15" s="201">
        <v>2018</v>
      </c>
      <c r="G15" s="201">
        <v>7424</v>
      </c>
      <c r="H15" s="201">
        <v>7424</v>
      </c>
      <c r="I15" s="200"/>
      <c r="J15" s="201">
        <v>4317</v>
      </c>
      <c r="K15" s="201">
        <v>1171</v>
      </c>
      <c r="L15" s="201"/>
      <c r="M15" s="201">
        <v>2018</v>
      </c>
      <c r="N15" s="201">
        <v>7506</v>
      </c>
      <c r="O15" s="201">
        <v>7506</v>
      </c>
      <c r="P15" s="201"/>
    </row>
    <row r="16" spans="1:16" ht="28.5" customHeight="1">
      <c r="A16" s="5" t="s">
        <v>388</v>
      </c>
      <c r="B16" s="200" t="s">
        <v>389</v>
      </c>
      <c r="C16" s="201">
        <v>2701</v>
      </c>
      <c r="D16" s="200">
        <v>729</v>
      </c>
      <c r="E16" s="200"/>
      <c r="F16" s="201">
        <v>15000</v>
      </c>
      <c r="G16" s="201">
        <v>18430</v>
      </c>
      <c r="H16" s="200"/>
      <c r="I16" s="201">
        <v>18430</v>
      </c>
      <c r="J16" s="201">
        <v>2731</v>
      </c>
      <c r="K16" s="201">
        <v>740</v>
      </c>
      <c r="L16" s="201"/>
      <c r="M16" s="201">
        <v>15000</v>
      </c>
      <c r="N16" s="201">
        <v>18471</v>
      </c>
      <c r="O16" s="201"/>
      <c r="P16" s="201">
        <v>18471</v>
      </c>
    </row>
    <row r="17" spans="1:16" ht="27" customHeight="1">
      <c r="A17" s="5" t="s">
        <v>390</v>
      </c>
      <c r="B17" s="200" t="s">
        <v>391</v>
      </c>
      <c r="C17" s="201">
        <v>47860</v>
      </c>
      <c r="D17" s="201">
        <v>6460</v>
      </c>
      <c r="E17" s="200"/>
      <c r="F17" s="201">
        <v>1510</v>
      </c>
      <c r="G17" s="201">
        <v>55830</v>
      </c>
      <c r="H17" s="201">
        <v>55830</v>
      </c>
      <c r="I17" s="200"/>
      <c r="J17" s="201">
        <v>187693</v>
      </c>
      <c r="K17" s="201">
        <v>25256</v>
      </c>
      <c r="L17" s="201"/>
      <c r="M17" s="201">
        <v>1510</v>
      </c>
      <c r="N17" s="201">
        <v>214459</v>
      </c>
      <c r="O17" s="201">
        <v>214459</v>
      </c>
      <c r="P17" s="201"/>
    </row>
    <row r="18" spans="1:16" ht="25.5" customHeight="1">
      <c r="A18" s="5" t="s">
        <v>392</v>
      </c>
      <c r="B18" s="200" t="s">
        <v>393</v>
      </c>
      <c r="C18" s="200"/>
      <c r="D18" s="200"/>
      <c r="E18" s="200"/>
      <c r="F18" s="201">
        <v>10564</v>
      </c>
      <c r="G18" s="201">
        <v>10564</v>
      </c>
      <c r="H18" s="201">
        <v>10564</v>
      </c>
      <c r="I18" s="200"/>
      <c r="J18" s="201"/>
      <c r="K18" s="201"/>
      <c r="L18" s="201"/>
      <c r="M18" s="201">
        <v>10564</v>
      </c>
      <c r="N18" s="201">
        <v>10564</v>
      </c>
      <c r="O18" s="201">
        <v>10564</v>
      </c>
      <c r="P18" s="201"/>
    </row>
    <row r="19" spans="1:16" ht="29.25" customHeight="1">
      <c r="A19" s="5" t="s">
        <v>394</v>
      </c>
      <c r="B19" s="200" t="s">
        <v>395</v>
      </c>
      <c r="C19" s="200"/>
      <c r="D19" s="200"/>
      <c r="E19" s="200"/>
      <c r="F19" s="201">
        <v>1508</v>
      </c>
      <c r="G19" s="201">
        <v>1508</v>
      </c>
      <c r="H19" s="201">
        <v>1508</v>
      </c>
      <c r="I19" s="200"/>
      <c r="J19" s="201"/>
      <c r="K19" s="201"/>
      <c r="L19" s="201"/>
      <c r="M19" s="201">
        <v>1508</v>
      </c>
      <c r="N19" s="201">
        <v>1508</v>
      </c>
      <c r="O19" s="201">
        <v>1508</v>
      </c>
      <c r="P19" s="201"/>
    </row>
    <row r="20" spans="1:16" ht="27.75" customHeight="1">
      <c r="A20" s="5" t="s">
        <v>396</v>
      </c>
      <c r="B20" s="200" t="s">
        <v>397</v>
      </c>
      <c r="C20" s="200"/>
      <c r="D20" s="200"/>
      <c r="E20" s="200"/>
      <c r="F20" s="201">
        <v>1005</v>
      </c>
      <c r="G20" s="201">
        <v>1005</v>
      </c>
      <c r="H20" s="201">
        <v>1005</v>
      </c>
      <c r="I20" s="200"/>
      <c r="J20" s="201"/>
      <c r="K20" s="201"/>
      <c r="L20" s="201"/>
      <c r="M20" s="201">
        <v>1005</v>
      </c>
      <c r="N20" s="201">
        <v>1005</v>
      </c>
      <c r="O20" s="201">
        <v>1005</v>
      </c>
      <c r="P20" s="201"/>
    </row>
    <row r="21" spans="1:16" ht="28.5" customHeight="1">
      <c r="A21" s="5" t="s">
        <v>398</v>
      </c>
      <c r="B21" s="200" t="s">
        <v>399</v>
      </c>
      <c r="C21" s="200"/>
      <c r="D21" s="200"/>
      <c r="E21" s="200"/>
      <c r="F21" s="200">
        <v>0</v>
      </c>
      <c r="G21" s="200">
        <v>0</v>
      </c>
      <c r="H21" s="200">
        <v>0</v>
      </c>
      <c r="I21" s="200"/>
      <c r="J21" s="201"/>
      <c r="K21" s="201"/>
      <c r="L21" s="201"/>
      <c r="M21" s="201">
        <v>0</v>
      </c>
      <c r="N21" s="201">
        <v>0</v>
      </c>
      <c r="O21" s="201">
        <v>0</v>
      </c>
      <c r="P21" s="201"/>
    </row>
    <row r="22" spans="1:16" ht="36" customHeight="1">
      <c r="A22" s="5" t="s">
        <v>400</v>
      </c>
      <c r="B22" s="202" t="s">
        <v>401</v>
      </c>
      <c r="C22" s="200"/>
      <c r="D22" s="200"/>
      <c r="E22" s="200"/>
      <c r="F22" s="201">
        <v>4183</v>
      </c>
      <c r="G22" s="201">
        <v>4183</v>
      </c>
      <c r="H22" s="200"/>
      <c r="I22" s="201">
        <v>4183</v>
      </c>
      <c r="J22" s="201"/>
      <c r="K22" s="201"/>
      <c r="L22" s="201"/>
      <c r="M22" s="201">
        <v>9210</v>
      </c>
      <c r="N22" s="201">
        <v>9210</v>
      </c>
      <c r="O22" s="201"/>
      <c r="P22" s="201">
        <v>9210</v>
      </c>
    </row>
    <row r="23" spans="1:16" ht="31.5" customHeight="1">
      <c r="A23" s="5" t="s">
        <v>402</v>
      </c>
      <c r="B23" s="200" t="s">
        <v>403</v>
      </c>
      <c r="C23" s="200"/>
      <c r="D23" s="200"/>
      <c r="E23" s="200"/>
      <c r="F23" s="201">
        <v>1140</v>
      </c>
      <c r="G23" s="201">
        <v>1140</v>
      </c>
      <c r="H23" s="201">
        <v>1140</v>
      </c>
      <c r="I23" s="200"/>
      <c r="J23" s="201"/>
      <c r="K23" s="201"/>
      <c r="L23" s="201"/>
      <c r="M23" s="201">
        <v>1140</v>
      </c>
      <c r="N23" s="201">
        <v>1140</v>
      </c>
      <c r="O23" s="201">
        <v>1140</v>
      </c>
      <c r="P23" s="201"/>
    </row>
    <row r="24" spans="1:16" ht="27.75" customHeight="1">
      <c r="A24" s="5" t="s">
        <v>404</v>
      </c>
      <c r="B24" s="200" t="s">
        <v>405</v>
      </c>
      <c r="C24" s="200"/>
      <c r="D24" s="200"/>
      <c r="E24" s="200"/>
      <c r="F24" s="200">
        <v>367</v>
      </c>
      <c r="G24" s="200">
        <v>367</v>
      </c>
      <c r="H24" s="200">
        <v>367</v>
      </c>
      <c r="I24" s="200"/>
      <c r="J24" s="201"/>
      <c r="K24" s="201"/>
      <c r="L24" s="201"/>
      <c r="M24" s="201">
        <v>367</v>
      </c>
      <c r="N24" s="201">
        <v>367</v>
      </c>
      <c r="O24" s="201">
        <v>367</v>
      </c>
      <c r="P24" s="201"/>
    </row>
    <row r="25" spans="1:16" ht="30.75" customHeight="1">
      <c r="A25" s="5" t="s">
        <v>406</v>
      </c>
      <c r="B25" s="200" t="s">
        <v>407</v>
      </c>
      <c r="C25" s="200"/>
      <c r="D25" s="200"/>
      <c r="E25" s="200"/>
      <c r="F25" s="200">
        <v>350</v>
      </c>
      <c r="G25" s="200">
        <v>350</v>
      </c>
      <c r="H25" s="200"/>
      <c r="I25" s="200">
        <v>350</v>
      </c>
      <c r="J25" s="201"/>
      <c r="K25" s="201"/>
      <c r="L25" s="201"/>
      <c r="M25" s="201">
        <v>350</v>
      </c>
      <c r="N25" s="201">
        <v>350</v>
      </c>
      <c r="O25" s="201"/>
      <c r="P25" s="201">
        <v>350</v>
      </c>
    </row>
    <row r="26" spans="1:16" ht="29.25" customHeight="1">
      <c r="A26" s="5" t="s">
        <v>408</v>
      </c>
      <c r="B26" s="200" t="s">
        <v>409</v>
      </c>
      <c r="C26" s="200"/>
      <c r="D26" s="200"/>
      <c r="E26" s="200"/>
      <c r="F26" s="200">
        <v>296</v>
      </c>
      <c r="G26" s="200">
        <v>296</v>
      </c>
      <c r="H26" s="200">
        <v>296</v>
      </c>
      <c r="I26" s="200"/>
      <c r="J26" s="201"/>
      <c r="K26" s="201"/>
      <c r="L26" s="201"/>
      <c r="M26" s="201">
        <v>296</v>
      </c>
      <c r="N26" s="201">
        <v>296</v>
      </c>
      <c r="O26" s="201">
        <v>296</v>
      </c>
      <c r="P26" s="201"/>
    </row>
    <row r="27" spans="1:16" ht="28.5" customHeight="1">
      <c r="A27" s="5"/>
      <c r="B27" s="200" t="s">
        <v>410</v>
      </c>
      <c r="C27" s="200"/>
      <c r="D27" s="200"/>
      <c r="E27" s="200"/>
      <c r="F27" s="200"/>
      <c r="G27" s="200"/>
      <c r="H27" s="200"/>
      <c r="I27" s="200"/>
      <c r="J27" s="201"/>
      <c r="K27" s="201"/>
      <c r="L27" s="201"/>
      <c r="M27" s="201"/>
      <c r="N27" s="201"/>
      <c r="O27" s="201"/>
      <c r="P27" s="201"/>
    </row>
    <row r="28" spans="1:16" ht="33" customHeight="1">
      <c r="A28" s="5" t="s">
        <v>411</v>
      </c>
      <c r="B28" s="200" t="s">
        <v>412</v>
      </c>
      <c r="C28" s="200"/>
      <c r="D28" s="200"/>
      <c r="E28" s="200"/>
      <c r="F28" s="201">
        <v>5627</v>
      </c>
      <c r="G28" s="201">
        <v>5627</v>
      </c>
      <c r="H28" s="201">
        <v>5627</v>
      </c>
      <c r="I28" s="200"/>
      <c r="J28" s="201"/>
      <c r="K28" s="201"/>
      <c r="L28" s="201"/>
      <c r="M28" s="201">
        <v>5627</v>
      </c>
      <c r="N28" s="201">
        <v>5627</v>
      </c>
      <c r="O28" s="201">
        <v>5627</v>
      </c>
      <c r="P28" s="201"/>
    </row>
    <row r="29" spans="1:16" ht="27" customHeight="1">
      <c r="A29" s="5" t="s">
        <v>413</v>
      </c>
      <c r="B29" s="200" t="s">
        <v>414</v>
      </c>
      <c r="C29" s="200"/>
      <c r="D29" s="200"/>
      <c r="E29" s="200"/>
      <c r="F29" s="201">
        <v>32953</v>
      </c>
      <c r="G29" s="201">
        <v>32953</v>
      </c>
      <c r="H29" s="200"/>
      <c r="I29" s="201">
        <v>32953</v>
      </c>
      <c r="J29" s="201"/>
      <c r="K29" s="201"/>
      <c r="L29" s="201"/>
      <c r="M29" s="201">
        <v>32953</v>
      </c>
      <c r="N29" s="201">
        <v>32953</v>
      </c>
      <c r="O29" s="201"/>
      <c r="P29" s="201">
        <v>32953</v>
      </c>
    </row>
    <row r="30" spans="1:16" ht="27" customHeight="1">
      <c r="A30" s="5" t="s">
        <v>415</v>
      </c>
      <c r="B30" s="200" t="s">
        <v>416</v>
      </c>
      <c r="C30" s="200"/>
      <c r="D30" s="200"/>
      <c r="E30" s="200"/>
      <c r="F30" s="201">
        <v>1000</v>
      </c>
      <c r="G30" s="201">
        <v>1000</v>
      </c>
      <c r="H30" s="200"/>
      <c r="I30" s="201">
        <v>1000</v>
      </c>
      <c r="J30" s="201"/>
      <c r="K30" s="201"/>
      <c r="L30" s="201"/>
      <c r="M30" s="201">
        <v>1000</v>
      </c>
      <c r="N30" s="201">
        <v>1000</v>
      </c>
      <c r="O30" s="201"/>
      <c r="P30" s="201">
        <v>1000</v>
      </c>
    </row>
    <row r="31" spans="1:16" ht="28.5" customHeight="1">
      <c r="A31" s="5" t="s">
        <v>417</v>
      </c>
      <c r="B31" s="200" t="s">
        <v>418</v>
      </c>
      <c r="C31" s="200"/>
      <c r="D31" s="200"/>
      <c r="E31" s="200"/>
      <c r="F31" s="201">
        <v>10017</v>
      </c>
      <c r="G31" s="201">
        <v>10017</v>
      </c>
      <c r="H31" s="201">
        <v>10017</v>
      </c>
      <c r="I31" s="200"/>
      <c r="J31" s="201"/>
      <c r="K31" s="201"/>
      <c r="L31" s="201"/>
      <c r="M31" s="201">
        <v>10017</v>
      </c>
      <c r="N31" s="201">
        <v>10017</v>
      </c>
      <c r="O31" s="201">
        <v>10017</v>
      </c>
      <c r="P31" s="201"/>
    </row>
    <row r="32" spans="1:16" ht="38.25" customHeight="1">
      <c r="A32" s="5" t="s">
        <v>419</v>
      </c>
      <c r="B32" s="202" t="s">
        <v>420</v>
      </c>
      <c r="C32" s="200"/>
      <c r="D32" s="200"/>
      <c r="E32" s="201">
        <v>114504</v>
      </c>
      <c r="F32" s="200"/>
      <c r="G32" s="201">
        <v>114504</v>
      </c>
      <c r="H32" s="201">
        <v>114504</v>
      </c>
      <c r="I32" s="200"/>
      <c r="J32" s="201"/>
      <c r="K32" s="201"/>
      <c r="L32" s="201">
        <v>119704</v>
      </c>
      <c r="M32" s="201"/>
      <c r="N32" s="201">
        <v>119704</v>
      </c>
      <c r="O32" s="201">
        <v>119704</v>
      </c>
      <c r="P32" s="201"/>
    </row>
    <row r="33" spans="1:16" ht="30" customHeight="1">
      <c r="A33" s="5"/>
      <c r="B33" s="200" t="s">
        <v>421</v>
      </c>
      <c r="C33" s="201">
        <v>106387</v>
      </c>
      <c r="D33" s="201">
        <v>22262</v>
      </c>
      <c r="E33" s="201">
        <v>114504</v>
      </c>
      <c r="F33" s="201">
        <v>108944</v>
      </c>
      <c r="G33" s="201">
        <v>352097</v>
      </c>
      <c r="H33" s="201">
        <v>220073</v>
      </c>
      <c r="I33" s="201">
        <v>132024</v>
      </c>
      <c r="J33" s="201">
        <v>249065</v>
      </c>
      <c r="K33" s="201">
        <v>42235</v>
      </c>
      <c r="L33" s="201">
        <v>119704</v>
      </c>
      <c r="M33" s="201">
        <v>116840</v>
      </c>
      <c r="N33" s="201">
        <v>527844</v>
      </c>
      <c r="O33" s="201">
        <v>384164</v>
      </c>
      <c r="P33" s="201">
        <v>143680</v>
      </c>
    </row>
    <row r="34" spans="1:16" ht="33.75" customHeight="1">
      <c r="A34" s="5"/>
      <c r="B34" s="200" t="s">
        <v>422</v>
      </c>
      <c r="C34" s="200"/>
      <c r="D34" s="200"/>
      <c r="E34" s="200"/>
      <c r="F34" s="200"/>
      <c r="G34" s="201">
        <v>9353</v>
      </c>
      <c r="H34" s="201">
        <v>9353</v>
      </c>
      <c r="I34" s="200"/>
      <c r="J34" s="201"/>
      <c r="K34" s="201"/>
      <c r="L34" s="201"/>
      <c r="M34" s="201">
        <v>11304</v>
      </c>
      <c r="N34" s="201">
        <v>11304</v>
      </c>
      <c r="O34" s="201">
        <v>11304</v>
      </c>
      <c r="P34" s="201"/>
    </row>
    <row r="35" spans="1:16" s="17" customFormat="1" ht="38.25" customHeight="1">
      <c r="A35" s="6"/>
      <c r="B35" s="203" t="s">
        <v>423</v>
      </c>
      <c r="C35" s="204"/>
      <c r="D35" s="204"/>
      <c r="E35" s="204"/>
      <c r="F35" s="204"/>
      <c r="G35" s="204"/>
      <c r="H35" s="204"/>
      <c r="I35" s="204"/>
      <c r="J35" s="205">
        <v>249065</v>
      </c>
      <c r="K35" s="205">
        <v>42235</v>
      </c>
      <c r="L35" s="205">
        <v>119704</v>
      </c>
      <c r="M35" s="205">
        <v>128144</v>
      </c>
      <c r="N35" s="205">
        <f>SUM(N33:N34)</f>
        <v>539148</v>
      </c>
      <c r="O35" s="205">
        <f>SUM(O33:O34)</f>
        <v>395468</v>
      </c>
      <c r="P35" s="205">
        <v>143680</v>
      </c>
    </row>
    <row r="36" spans="1:16" ht="24.75" customHeight="1">
      <c r="A36" s="5" t="s">
        <v>374</v>
      </c>
      <c r="B36" s="200" t="s">
        <v>424</v>
      </c>
      <c r="C36" s="200"/>
      <c r="D36" s="200"/>
      <c r="E36" s="200"/>
      <c r="F36" s="200"/>
      <c r="G36" s="200"/>
      <c r="H36" s="200"/>
      <c r="I36" s="200"/>
      <c r="J36" s="201"/>
      <c r="K36" s="201"/>
      <c r="L36" s="201"/>
      <c r="M36" s="201"/>
      <c r="N36" s="201"/>
      <c r="O36" s="201"/>
      <c r="P36" s="201"/>
    </row>
    <row r="37" spans="1:16" ht="25.5" customHeight="1">
      <c r="A37" s="5" t="s">
        <v>376</v>
      </c>
      <c r="B37" s="200" t="s">
        <v>425</v>
      </c>
      <c r="C37" s="200"/>
      <c r="D37" s="200"/>
      <c r="E37" s="200"/>
      <c r="F37" s="200"/>
      <c r="G37" s="200"/>
      <c r="H37" s="200"/>
      <c r="I37" s="200"/>
      <c r="J37" s="201"/>
      <c r="K37" s="201"/>
      <c r="L37" s="201"/>
      <c r="M37" s="201"/>
      <c r="N37" s="201"/>
      <c r="O37" s="201"/>
      <c r="P37" s="201"/>
    </row>
    <row r="38" spans="1:16" ht="26.25" customHeight="1">
      <c r="A38" s="5" t="s">
        <v>426</v>
      </c>
      <c r="B38" s="200" t="s">
        <v>427</v>
      </c>
      <c r="C38" s="200"/>
      <c r="D38" s="200"/>
      <c r="E38" s="200"/>
      <c r="F38" s="200"/>
      <c r="G38" s="200"/>
      <c r="H38" s="200"/>
      <c r="I38" s="200"/>
      <c r="J38" s="201"/>
      <c r="K38" s="201"/>
      <c r="L38" s="201"/>
      <c r="M38" s="201"/>
      <c r="N38" s="201"/>
      <c r="O38" s="201"/>
      <c r="P38" s="201"/>
    </row>
    <row r="39" spans="1:16" ht="36" customHeight="1">
      <c r="A39" s="5"/>
      <c r="B39" s="202" t="s">
        <v>428</v>
      </c>
      <c r="C39" s="200"/>
      <c r="D39" s="200"/>
      <c r="E39" s="200"/>
      <c r="F39" s="200"/>
      <c r="G39" s="200"/>
      <c r="H39" s="200"/>
      <c r="I39" s="200"/>
      <c r="J39" s="201"/>
      <c r="K39" s="201"/>
      <c r="L39" s="201"/>
      <c r="M39" s="201"/>
      <c r="N39" s="201"/>
      <c r="O39" s="201"/>
      <c r="P39" s="201"/>
    </row>
    <row r="40" spans="1:16" s="17" customFormat="1" ht="24" customHeight="1">
      <c r="A40" s="6"/>
      <c r="B40" s="204" t="s">
        <v>429</v>
      </c>
      <c r="C40" s="205">
        <v>99119</v>
      </c>
      <c r="D40" s="205">
        <v>26760</v>
      </c>
      <c r="E40" s="204"/>
      <c r="F40" s="205">
        <v>31623</v>
      </c>
      <c r="G40" s="205">
        <v>157502</v>
      </c>
      <c r="H40" s="205">
        <v>157502</v>
      </c>
      <c r="I40" s="204"/>
      <c r="J40" s="205">
        <v>100067</v>
      </c>
      <c r="K40" s="205">
        <v>27082</v>
      </c>
      <c r="L40" s="205"/>
      <c r="M40" s="205">
        <v>28661</v>
      </c>
      <c r="N40" s="205">
        <v>155810</v>
      </c>
      <c r="O40" s="205">
        <v>155810</v>
      </c>
      <c r="P40" s="205"/>
    </row>
    <row r="41" spans="1:16" s="216" customFormat="1" ht="24" customHeight="1">
      <c r="A41" s="149"/>
      <c r="B41" s="200" t="s">
        <v>442</v>
      </c>
      <c r="C41" s="201"/>
      <c r="D41" s="201"/>
      <c r="E41" s="200"/>
      <c r="F41" s="201"/>
      <c r="G41" s="201"/>
      <c r="H41" s="201"/>
      <c r="I41" s="200"/>
      <c r="J41" s="201"/>
      <c r="K41" s="201"/>
      <c r="L41" s="201"/>
      <c r="M41" s="201">
        <v>465</v>
      </c>
      <c r="N41" s="201">
        <v>156275</v>
      </c>
      <c r="O41" s="201">
        <v>155810</v>
      </c>
      <c r="P41" s="201">
        <v>465</v>
      </c>
    </row>
    <row r="42" spans="1:16" s="17" customFormat="1" ht="24" customHeight="1">
      <c r="A42" s="6"/>
      <c r="B42" s="204" t="s">
        <v>443</v>
      </c>
      <c r="C42" s="205"/>
      <c r="D42" s="205"/>
      <c r="E42" s="204"/>
      <c r="F42" s="205"/>
      <c r="G42" s="205"/>
      <c r="H42" s="205"/>
      <c r="I42" s="204"/>
      <c r="J42" s="205"/>
      <c r="K42" s="205"/>
      <c r="L42" s="205"/>
      <c r="M42" s="205"/>
      <c r="N42" s="205">
        <v>156275</v>
      </c>
      <c r="O42" s="205">
        <v>155810</v>
      </c>
      <c r="P42" s="205">
        <v>465</v>
      </c>
    </row>
    <row r="43" spans="1:16" ht="27.75" customHeight="1">
      <c r="A43" s="5" t="s">
        <v>374</v>
      </c>
      <c r="B43" s="200" t="s">
        <v>430</v>
      </c>
      <c r="C43" s="201">
        <v>4249</v>
      </c>
      <c r="D43" s="201">
        <v>1147</v>
      </c>
      <c r="E43" s="200"/>
      <c r="F43" s="200"/>
      <c r="G43" s="201">
        <v>5396</v>
      </c>
      <c r="H43" s="201">
        <v>5396</v>
      </c>
      <c r="I43" s="200"/>
      <c r="J43" s="201">
        <v>3898</v>
      </c>
      <c r="K43" s="201">
        <v>1057</v>
      </c>
      <c r="L43" s="201"/>
      <c r="M43" s="201"/>
      <c r="N43" s="201">
        <v>4955</v>
      </c>
      <c r="O43" s="201">
        <v>4955</v>
      </c>
      <c r="P43" s="201"/>
    </row>
    <row r="44" spans="1:16" ht="26.25" customHeight="1">
      <c r="A44" s="5" t="s">
        <v>376</v>
      </c>
      <c r="B44" s="200" t="s">
        <v>431</v>
      </c>
      <c r="C44" s="201">
        <v>2310</v>
      </c>
      <c r="D44" s="200">
        <v>624</v>
      </c>
      <c r="E44" s="200"/>
      <c r="F44" s="200"/>
      <c r="G44" s="201">
        <v>2934</v>
      </c>
      <c r="H44" s="200"/>
      <c r="I44" s="201">
        <v>2934</v>
      </c>
      <c r="J44" s="201">
        <v>2310</v>
      </c>
      <c r="K44" s="201">
        <v>624</v>
      </c>
      <c r="L44" s="201"/>
      <c r="M44" s="201"/>
      <c r="N44" s="201">
        <v>2934</v>
      </c>
      <c r="O44" s="201"/>
      <c r="P44" s="201">
        <v>2934</v>
      </c>
    </row>
    <row r="45" spans="1:16" ht="27" customHeight="1">
      <c r="A45" s="5" t="s">
        <v>378</v>
      </c>
      <c r="B45" s="200" t="s">
        <v>316</v>
      </c>
      <c r="C45" s="201">
        <v>3965</v>
      </c>
      <c r="D45" s="201">
        <v>1071</v>
      </c>
      <c r="E45" s="200"/>
      <c r="F45" s="201">
        <v>4964</v>
      </c>
      <c r="G45" s="201">
        <v>10000</v>
      </c>
      <c r="H45" s="201">
        <v>10000</v>
      </c>
      <c r="I45" s="200"/>
      <c r="J45" s="201">
        <v>9249</v>
      </c>
      <c r="K45" s="201">
        <v>2503</v>
      </c>
      <c r="L45" s="201"/>
      <c r="M45" s="201">
        <v>7002</v>
      </c>
      <c r="N45" s="201">
        <v>18754</v>
      </c>
      <c r="O45" s="201">
        <v>11754</v>
      </c>
      <c r="P45" s="201">
        <v>7000</v>
      </c>
    </row>
    <row r="46" spans="1:16" s="17" customFormat="1" ht="36.75" customHeight="1">
      <c r="A46" s="6"/>
      <c r="B46" s="203" t="s">
        <v>432</v>
      </c>
      <c r="C46" s="205">
        <v>10524</v>
      </c>
      <c r="D46" s="205">
        <v>2842</v>
      </c>
      <c r="E46" s="204"/>
      <c r="F46" s="205">
        <v>4964</v>
      </c>
      <c r="G46" s="205">
        <v>18330</v>
      </c>
      <c r="H46" s="205">
        <v>15396</v>
      </c>
      <c r="I46" s="205">
        <v>2934</v>
      </c>
      <c r="J46" s="205">
        <v>15457</v>
      </c>
      <c r="K46" s="205">
        <v>4184</v>
      </c>
      <c r="L46" s="205"/>
      <c r="M46" s="205">
        <v>7002</v>
      </c>
      <c r="N46" s="205">
        <v>26643</v>
      </c>
      <c r="O46" s="205">
        <v>16709</v>
      </c>
      <c r="P46" s="205">
        <v>9934</v>
      </c>
    </row>
    <row r="47" spans="1:16" ht="35.25" customHeight="1">
      <c r="A47" s="5"/>
      <c r="B47" s="202" t="s">
        <v>433</v>
      </c>
      <c r="C47" s="200"/>
      <c r="D47" s="200"/>
      <c r="E47" s="200"/>
      <c r="F47" s="200"/>
      <c r="G47" s="200"/>
      <c r="H47" s="200"/>
      <c r="I47" s="200"/>
      <c r="J47" s="201"/>
      <c r="K47" s="201"/>
      <c r="L47" s="201"/>
      <c r="M47" s="201">
        <v>2197</v>
      </c>
      <c r="N47" s="201">
        <v>2197</v>
      </c>
      <c r="O47" s="201">
        <v>2197</v>
      </c>
      <c r="P47" s="201"/>
    </row>
    <row r="48" spans="1:16" ht="39" customHeight="1">
      <c r="A48" s="5"/>
      <c r="B48" s="202" t="s">
        <v>434</v>
      </c>
      <c r="C48" s="200"/>
      <c r="D48" s="200"/>
      <c r="E48" s="200"/>
      <c r="F48" s="200"/>
      <c r="G48" s="200"/>
      <c r="H48" s="200"/>
      <c r="I48" s="200"/>
      <c r="J48" s="201">
        <v>15457</v>
      </c>
      <c r="K48" s="201">
        <v>4184</v>
      </c>
      <c r="L48" s="201"/>
      <c r="M48" s="201">
        <v>9199</v>
      </c>
      <c r="N48" s="201">
        <v>28840</v>
      </c>
      <c r="O48" s="201">
        <v>18906</v>
      </c>
      <c r="P48" s="201">
        <v>9934</v>
      </c>
    </row>
    <row r="49" spans="1:16" s="17" customFormat="1" ht="26.25" customHeight="1">
      <c r="A49" s="6"/>
      <c r="B49" s="204" t="s">
        <v>435</v>
      </c>
      <c r="C49" s="205">
        <v>216030</v>
      </c>
      <c r="D49" s="205">
        <v>51864</v>
      </c>
      <c r="E49" s="205">
        <v>114504</v>
      </c>
      <c r="F49" s="205">
        <v>145531</v>
      </c>
      <c r="G49" s="205">
        <v>527929</v>
      </c>
      <c r="H49" s="205">
        <v>392971</v>
      </c>
      <c r="I49" s="205">
        <v>134958</v>
      </c>
      <c r="J49" s="205">
        <v>364589</v>
      </c>
      <c r="K49" s="205">
        <v>73501</v>
      </c>
      <c r="L49" s="205">
        <v>119704</v>
      </c>
      <c r="M49" s="205">
        <v>152303</v>
      </c>
      <c r="N49" s="205">
        <v>704897</v>
      </c>
      <c r="O49" s="205">
        <v>551283</v>
      </c>
      <c r="P49" s="205">
        <v>153614</v>
      </c>
    </row>
    <row r="50" spans="1:16" s="17" customFormat="1" ht="37.5" customHeight="1">
      <c r="A50" s="6"/>
      <c r="B50" s="203" t="s">
        <v>423</v>
      </c>
      <c r="C50" s="205">
        <v>216546</v>
      </c>
      <c r="D50" s="205">
        <v>52003</v>
      </c>
      <c r="E50" s="205">
        <v>114504</v>
      </c>
      <c r="F50" s="205">
        <v>145531</v>
      </c>
      <c r="G50" s="205">
        <v>537937</v>
      </c>
      <c r="H50" s="205">
        <v>402979</v>
      </c>
      <c r="I50" s="205">
        <v>134958</v>
      </c>
      <c r="J50" s="205">
        <v>364589</v>
      </c>
      <c r="K50" s="205">
        <v>73501</v>
      </c>
      <c r="L50" s="205">
        <v>119704</v>
      </c>
      <c r="M50" s="205">
        <v>165804</v>
      </c>
      <c r="N50" s="205">
        <v>718398</v>
      </c>
      <c r="O50" s="205">
        <v>564784</v>
      </c>
      <c r="P50" s="205">
        <v>153614</v>
      </c>
    </row>
    <row r="51" spans="2:16" ht="15">
      <c r="B51" s="206"/>
      <c r="C51" s="206"/>
      <c r="D51" s="206"/>
      <c r="E51" s="206"/>
      <c r="F51" s="206"/>
      <c r="G51" s="206"/>
      <c r="H51" s="206"/>
      <c r="I51" s="206"/>
      <c r="J51" s="207"/>
      <c r="K51" s="207"/>
      <c r="L51" s="207"/>
      <c r="M51" s="207"/>
      <c r="N51" s="207"/>
      <c r="O51" s="207"/>
      <c r="P51" s="207"/>
    </row>
  </sheetData>
  <sheetProtection/>
  <mergeCells count="21">
    <mergeCell ref="M7:M8"/>
    <mergeCell ref="J7:J8"/>
    <mergeCell ref="I7:I8"/>
    <mergeCell ref="L7:L8"/>
    <mergeCell ref="J6:P6"/>
    <mergeCell ref="A6:A8"/>
    <mergeCell ref="F7:F8"/>
    <mergeCell ref="H7:H8"/>
    <mergeCell ref="O7:O8"/>
    <mergeCell ref="K7:K8"/>
    <mergeCell ref="G7:G8"/>
    <mergeCell ref="C6:I6"/>
    <mergeCell ref="N7:N8"/>
    <mergeCell ref="L1:P1"/>
    <mergeCell ref="K2:P2"/>
    <mergeCell ref="C7:C8"/>
    <mergeCell ref="D7:D8"/>
    <mergeCell ref="E7:E8"/>
    <mergeCell ref="P7:P8"/>
    <mergeCell ref="A3:Q3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PageLayoutView="0" workbookViewId="0" topLeftCell="A52">
      <selection activeCell="J49" sqref="J49"/>
    </sheetView>
  </sheetViews>
  <sheetFormatPr defaultColWidth="9.00390625" defaultRowHeight="12.75"/>
  <cols>
    <col min="1" max="1" width="40.125" style="0" customWidth="1"/>
    <col min="2" max="2" width="12.375" style="0" customWidth="1"/>
    <col min="3" max="3" width="12.625" style="0" customWidth="1"/>
    <col min="4" max="5" width="11.125" style="0" customWidth="1"/>
    <col min="6" max="6" width="13.25390625" style="0" customWidth="1"/>
    <col min="7" max="7" width="12.875" style="0" customWidth="1"/>
    <col min="8" max="8" width="12.375" style="0" customWidth="1"/>
    <col min="9" max="9" width="12.875" style="0" customWidth="1"/>
    <col min="10" max="11" width="12.00390625" style="0" customWidth="1"/>
    <col min="12" max="12" width="13.25390625" style="0" customWidth="1"/>
    <col min="13" max="13" width="12.75390625" style="0" customWidth="1"/>
  </cols>
  <sheetData>
    <row r="1" spans="4:13" ht="12.75">
      <c r="D1" s="252" t="s">
        <v>457</v>
      </c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>
      <c r="A2" s="252" t="s">
        <v>304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248" t="s">
        <v>147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4" ht="12.75">
      <c r="A4" s="257" t="s">
        <v>148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t="s">
        <v>1</v>
      </c>
    </row>
    <row r="5" spans="1:13" ht="12.75">
      <c r="A5" s="32"/>
      <c r="B5" s="419" t="s">
        <v>241</v>
      </c>
      <c r="C5" s="420"/>
      <c r="D5" s="420"/>
      <c r="E5" s="420"/>
      <c r="F5" s="420"/>
      <c r="G5" s="421"/>
      <c r="H5" s="419" t="s">
        <v>251</v>
      </c>
      <c r="I5" s="420"/>
      <c r="J5" s="420"/>
      <c r="K5" s="420"/>
      <c r="L5" s="420"/>
      <c r="M5" s="421"/>
    </row>
    <row r="6" spans="1:13" ht="12.75">
      <c r="A6" s="312" t="s">
        <v>7</v>
      </c>
      <c r="B6" s="245" t="s">
        <v>5</v>
      </c>
      <c r="C6" s="310" t="s">
        <v>158</v>
      </c>
      <c r="D6" s="418"/>
      <c r="E6" s="418"/>
      <c r="F6" s="418"/>
      <c r="G6" s="312" t="s">
        <v>31</v>
      </c>
      <c r="H6" s="245" t="s">
        <v>5</v>
      </c>
      <c r="I6" s="310" t="s">
        <v>158</v>
      </c>
      <c r="J6" s="418"/>
      <c r="K6" s="418"/>
      <c r="L6" s="418"/>
      <c r="M6" s="312" t="s">
        <v>31</v>
      </c>
    </row>
    <row r="7" spans="1:13" ht="56.25">
      <c r="A7" s="313"/>
      <c r="B7" s="313"/>
      <c r="C7" s="13" t="s">
        <v>159</v>
      </c>
      <c r="D7" s="13" t="s">
        <v>160</v>
      </c>
      <c r="E7" s="13" t="s">
        <v>161</v>
      </c>
      <c r="F7" s="13" t="s">
        <v>162</v>
      </c>
      <c r="G7" s="313"/>
      <c r="H7" s="313"/>
      <c r="I7" s="13" t="s">
        <v>159</v>
      </c>
      <c r="J7" s="13" t="s">
        <v>160</v>
      </c>
      <c r="K7" s="13" t="s">
        <v>161</v>
      </c>
      <c r="L7" s="13" t="s">
        <v>162</v>
      </c>
      <c r="M7" s="313"/>
    </row>
    <row r="8" spans="1:13" ht="15" customHeight="1">
      <c r="A8" s="149" t="s">
        <v>230</v>
      </c>
      <c r="B8" s="150">
        <v>4971</v>
      </c>
      <c r="C8" s="150"/>
      <c r="D8" s="150"/>
      <c r="E8" s="150"/>
      <c r="F8" s="150"/>
      <c r="G8" s="150">
        <f>SUM(B8:F8)</f>
        <v>4971</v>
      </c>
      <c r="H8" s="150">
        <v>15330</v>
      </c>
      <c r="I8" s="150"/>
      <c r="J8" s="150"/>
      <c r="K8" s="150"/>
      <c r="L8" s="150"/>
      <c r="M8" s="150">
        <f>SUM(H8:L8)</f>
        <v>15330</v>
      </c>
    </row>
    <row r="9" spans="1:13" ht="38.25" customHeight="1">
      <c r="A9" s="177" t="s">
        <v>231</v>
      </c>
      <c r="B9" s="150">
        <v>95243</v>
      </c>
      <c r="C9" s="150"/>
      <c r="D9" s="150"/>
      <c r="E9" s="150"/>
      <c r="F9" s="150"/>
      <c r="G9" s="150">
        <f aca="true" t="shared" si="0" ref="G9:G20">SUM(B9:F9)</f>
        <v>95243</v>
      </c>
      <c r="H9" s="150">
        <v>95243</v>
      </c>
      <c r="I9" s="150"/>
      <c r="J9" s="150"/>
      <c r="K9" s="150"/>
      <c r="L9" s="150"/>
      <c r="M9" s="150">
        <f aca="true" t="shared" si="1" ref="M9:M30">SUM(H9:L9)</f>
        <v>95243</v>
      </c>
    </row>
    <row r="10" spans="1:13" ht="15" customHeight="1">
      <c r="A10" s="149" t="s">
        <v>232</v>
      </c>
      <c r="B10" s="150">
        <v>15000</v>
      </c>
      <c r="C10" s="150"/>
      <c r="D10" s="150"/>
      <c r="E10" s="150"/>
      <c r="F10" s="150"/>
      <c r="G10" s="150">
        <f t="shared" si="0"/>
        <v>15000</v>
      </c>
      <c r="H10" s="150">
        <v>15000</v>
      </c>
      <c r="I10" s="150"/>
      <c r="J10" s="150"/>
      <c r="K10" s="150"/>
      <c r="L10" s="150"/>
      <c r="M10" s="150">
        <f t="shared" si="1"/>
        <v>15000</v>
      </c>
    </row>
    <row r="11" spans="1:13" ht="15" customHeight="1">
      <c r="A11" s="149" t="s">
        <v>233</v>
      </c>
      <c r="B11" s="150">
        <v>5000</v>
      </c>
      <c r="C11" s="150"/>
      <c r="D11" s="150"/>
      <c r="E11" s="150"/>
      <c r="F11" s="150"/>
      <c r="G11" s="150">
        <f t="shared" si="0"/>
        <v>5000</v>
      </c>
      <c r="H11" s="150">
        <v>5000</v>
      </c>
      <c r="I11" s="150"/>
      <c r="J11" s="150"/>
      <c r="K11" s="150"/>
      <c r="L11" s="150"/>
      <c r="M11" s="150">
        <f t="shared" si="1"/>
        <v>5000</v>
      </c>
    </row>
    <row r="12" spans="1:13" ht="15" customHeight="1">
      <c r="A12" s="149" t="s">
        <v>234</v>
      </c>
      <c r="B12" s="150"/>
      <c r="C12" s="150">
        <v>2000</v>
      </c>
      <c r="D12" s="150"/>
      <c r="E12" s="150"/>
      <c r="F12" s="150"/>
      <c r="G12" s="150">
        <f t="shared" si="0"/>
        <v>2000</v>
      </c>
      <c r="H12" s="150"/>
      <c r="I12" s="150">
        <v>2000</v>
      </c>
      <c r="J12" s="150"/>
      <c r="K12" s="150"/>
      <c r="L12" s="150"/>
      <c r="M12" s="150">
        <f t="shared" si="1"/>
        <v>2000</v>
      </c>
    </row>
    <row r="13" spans="1:13" ht="15" customHeight="1">
      <c r="A13" s="149" t="s">
        <v>243</v>
      </c>
      <c r="B13" s="150"/>
      <c r="C13" s="150">
        <v>5220</v>
      </c>
      <c r="D13" s="150"/>
      <c r="E13" s="150"/>
      <c r="F13" s="150"/>
      <c r="G13" s="150">
        <f t="shared" si="0"/>
        <v>5220</v>
      </c>
      <c r="H13" s="150"/>
      <c r="I13" s="150">
        <v>5220</v>
      </c>
      <c r="J13" s="150"/>
      <c r="K13" s="150"/>
      <c r="L13" s="150"/>
      <c r="M13" s="150">
        <f t="shared" si="1"/>
        <v>5220</v>
      </c>
    </row>
    <row r="14" spans="1:13" ht="15" customHeight="1">
      <c r="A14" s="149" t="s">
        <v>244</v>
      </c>
      <c r="B14" s="150"/>
      <c r="C14" s="150"/>
      <c r="D14" s="150">
        <v>9353</v>
      </c>
      <c r="E14" s="150"/>
      <c r="F14" s="150"/>
      <c r="G14" s="150">
        <f t="shared" si="0"/>
        <v>9353</v>
      </c>
      <c r="H14" s="150"/>
      <c r="I14" s="150"/>
      <c r="J14" s="150">
        <v>9353</v>
      </c>
      <c r="K14" s="150"/>
      <c r="L14" s="150"/>
      <c r="M14" s="150">
        <f t="shared" si="1"/>
        <v>9353</v>
      </c>
    </row>
    <row r="15" spans="1:13" ht="15" customHeight="1">
      <c r="A15" s="149" t="s">
        <v>276</v>
      </c>
      <c r="B15" s="150"/>
      <c r="C15" s="150"/>
      <c r="D15" s="150"/>
      <c r="E15" s="150"/>
      <c r="F15" s="150"/>
      <c r="G15" s="150">
        <f t="shared" si="0"/>
        <v>0</v>
      </c>
      <c r="H15" s="150">
        <v>3414</v>
      </c>
      <c r="I15" s="150"/>
      <c r="J15" s="150"/>
      <c r="K15" s="150"/>
      <c r="L15" s="150"/>
      <c r="M15" s="150">
        <f t="shared" si="1"/>
        <v>3414</v>
      </c>
    </row>
    <row r="16" spans="1:13" ht="15" customHeight="1">
      <c r="A16" s="149" t="s">
        <v>277</v>
      </c>
      <c r="B16" s="150"/>
      <c r="C16" s="150"/>
      <c r="D16" s="150"/>
      <c r="E16" s="150"/>
      <c r="F16" s="150"/>
      <c r="G16" s="150">
        <f t="shared" si="0"/>
        <v>0</v>
      </c>
      <c r="H16" s="150">
        <v>723</v>
      </c>
      <c r="I16" s="150"/>
      <c r="J16" s="150"/>
      <c r="K16" s="150"/>
      <c r="L16" s="150"/>
      <c r="M16" s="150">
        <f t="shared" si="1"/>
        <v>723</v>
      </c>
    </row>
    <row r="17" spans="1:13" ht="15" customHeight="1">
      <c r="A17" s="149" t="s">
        <v>278</v>
      </c>
      <c r="B17" s="150"/>
      <c r="C17" s="150"/>
      <c r="D17" s="150"/>
      <c r="E17" s="150"/>
      <c r="F17" s="150"/>
      <c r="G17" s="150">
        <f t="shared" si="0"/>
        <v>0</v>
      </c>
      <c r="H17" s="150">
        <v>2000</v>
      </c>
      <c r="I17" s="150"/>
      <c r="J17" s="150"/>
      <c r="K17" s="150"/>
      <c r="L17" s="150"/>
      <c r="M17" s="150">
        <f t="shared" si="1"/>
        <v>2000</v>
      </c>
    </row>
    <row r="18" spans="1:13" ht="15" customHeight="1">
      <c r="A18" s="149" t="s">
        <v>279</v>
      </c>
      <c r="B18" s="150"/>
      <c r="C18" s="150"/>
      <c r="D18" s="150"/>
      <c r="E18" s="150"/>
      <c r="F18" s="150"/>
      <c r="G18" s="150">
        <f t="shared" si="0"/>
        <v>0</v>
      </c>
      <c r="H18" s="150">
        <v>1513</v>
      </c>
      <c r="I18" s="150"/>
      <c r="J18" s="150"/>
      <c r="K18" s="150"/>
      <c r="L18" s="150"/>
      <c r="M18" s="150">
        <f t="shared" si="1"/>
        <v>1513</v>
      </c>
    </row>
    <row r="19" spans="1:13" ht="15" customHeight="1">
      <c r="A19" s="149" t="s">
        <v>282</v>
      </c>
      <c r="B19" s="150"/>
      <c r="C19" s="150"/>
      <c r="D19" s="150"/>
      <c r="E19" s="150"/>
      <c r="F19" s="150"/>
      <c r="G19" s="150">
        <f>SUM(B19:F19)</f>
        <v>0</v>
      </c>
      <c r="H19" s="150"/>
      <c r="I19" s="150"/>
      <c r="J19" s="150">
        <v>64</v>
      </c>
      <c r="K19" s="150"/>
      <c r="L19" s="150"/>
      <c r="M19" s="150">
        <f t="shared" si="1"/>
        <v>64</v>
      </c>
    </row>
    <row r="20" spans="1:13" ht="15" customHeight="1">
      <c r="A20" s="149" t="s">
        <v>283</v>
      </c>
      <c r="B20" s="150"/>
      <c r="C20" s="150"/>
      <c r="D20" s="150"/>
      <c r="E20" s="150"/>
      <c r="F20" s="150"/>
      <c r="G20" s="150">
        <f t="shared" si="0"/>
        <v>0</v>
      </c>
      <c r="H20" s="150"/>
      <c r="I20" s="150"/>
      <c r="J20" s="150">
        <v>712</v>
      </c>
      <c r="K20" s="150"/>
      <c r="L20" s="150"/>
      <c r="M20" s="150">
        <f t="shared" si="1"/>
        <v>712</v>
      </c>
    </row>
    <row r="21" spans="1:13" ht="15" customHeight="1">
      <c r="A21" s="5" t="s">
        <v>346</v>
      </c>
      <c r="B21" s="150"/>
      <c r="C21" s="150"/>
      <c r="D21" s="150"/>
      <c r="E21" s="150"/>
      <c r="F21" s="150"/>
      <c r="G21" s="150"/>
      <c r="H21" s="150">
        <v>24523</v>
      </c>
      <c r="I21" s="150"/>
      <c r="J21" s="150"/>
      <c r="K21" s="150"/>
      <c r="L21" s="150"/>
      <c r="M21" s="150">
        <f t="shared" si="1"/>
        <v>24523</v>
      </c>
    </row>
    <row r="22" spans="1:13" ht="15" customHeight="1">
      <c r="A22" s="5" t="s">
        <v>355</v>
      </c>
      <c r="B22" s="150"/>
      <c r="C22" s="150"/>
      <c r="D22" s="150"/>
      <c r="E22" s="150"/>
      <c r="F22" s="150"/>
      <c r="G22" s="150"/>
      <c r="H22" s="150">
        <v>264963</v>
      </c>
      <c r="I22" s="150"/>
      <c r="J22" s="150"/>
      <c r="K22" s="150"/>
      <c r="L22" s="150"/>
      <c r="M22" s="150">
        <f t="shared" si="1"/>
        <v>264963</v>
      </c>
    </row>
    <row r="23" spans="1:13" ht="15" customHeight="1">
      <c r="A23" s="149" t="s">
        <v>284</v>
      </c>
      <c r="B23" s="150"/>
      <c r="C23" s="150"/>
      <c r="D23" s="150"/>
      <c r="E23" s="150"/>
      <c r="F23" s="150"/>
      <c r="G23" s="150">
        <f>SUM(B23:F23)</f>
        <v>0</v>
      </c>
      <c r="H23" s="150"/>
      <c r="I23" s="150"/>
      <c r="J23" s="150"/>
      <c r="K23" s="150"/>
      <c r="L23" s="150">
        <v>2090</v>
      </c>
      <c r="M23" s="150">
        <f t="shared" si="1"/>
        <v>2090</v>
      </c>
    </row>
    <row r="24" spans="1:13" ht="15" customHeight="1">
      <c r="A24" s="5" t="s">
        <v>356</v>
      </c>
      <c r="B24" s="150"/>
      <c r="C24" s="150"/>
      <c r="D24" s="150"/>
      <c r="E24" s="150"/>
      <c r="F24" s="150"/>
      <c r="G24" s="150"/>
      <c r="H24" s="150">
        <v>1818</v>
      </c>
      <c r="I24" s="150"/>
      <c r="J24" s="150"/>
      <c r="K24" s="150"/>
      <c r="L24" s="150"/>
      <c r="M24" s="150">
        <f t="shared" si="1"/>
        <v>1818</v>
      </c>
    </row>
    <row r="25" spans="1:13" ht="15" customHeight="1">
      <c r="A25" s="5" t="s">
        <v>357</v>
      </c>
      <c r="B25" s="150"/>
      <c r="C25" s="150"/>
      <c r="D25" s="150"/>
      <c r="E25" s="150"/>
      <c r="F25" s="150"/>
      <c r="G25" s="150"/>
      <c r="H25" s="150">
        <v>1252</v>
      </c>
      <c r="I25" s="150"/>
      <c r="J25" s="150"/>
      <c r="K25" s="150"/>
      <c r="L25" s="150"/>
      <c r="M25" s="150">
        <f t="shared" si="1"/>
        <v>1252</v>
      </c>
    </row>
    <row r="26" spans="1:13" ht="15" customHeight="1">
      <c r="A26" s="5" t="s">
        <v>358</v>
      </c>
      <c r="B26" s="150"/>
      <c r="C26" s="150"/>
      <c r="D26" s="150"/>
      <c r="E26" s="150"/>
      <c r="F26" s="150"/>
      <c r="G26" s="150"/>
      <c r="H26" s="150"/>
      <c r="I26" s="150"/>
      <c r="J26" s="150">
        <v>800</v>
      </c>
      <c r="K26" s="150"/>
      <c r="L26" s="150"/>
      <c r="M26" s="150">
        <f t="shared" si="1"/>
        <v>800</v>
      </c>
    </row>
    <row r="27" spans="1:13" ht="15" customHeight="1">
      <c r="A27" s="5" t="s">
        <v>359</v>
      </c>
      <c r="B27" s="150"/>
      <c r="C27" s="150"/>
      <c r="D27" s="150"/>
      <c r="E27" s="150"/>
      <c r="F27" s="150"/>
      <c r="G27" s="150"/>
      <c r="H27" s="150"/>
      <c r="I27" s="150"/>
      <c r="J27" s="150">
        <v>375</v>
      </c>
      <c r="K27" s="150"/>
      <c r="L27" s="150"/>
      <c r="M27" s="150">
        <f t="shared" si="1"/>
        <v>375</v>
      </c>
    </row>
    <row r="28" spans="1:13" ht="15" customHeight="1">
      <c r="A28" s="5" t="s">
        <v>360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>
        <v>107</v>
      </c>
      <c r="M28" s="150">
        <f t="shared" si="1"/>
        <v>107</v>
      </c>
    </row>
    <row r="29" spans="1:13" ht="15" customHeight="1">
      <c r="A29" s="5" t="s">
        <v>439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>
        <v>465</v>
      </c>
      <c r="L29" s="150"/>
      <c r="M29" s="150"/>
    </row>
    <row r="30" spans="1:13" s="17" customFormat="1" ht="12.75" customHeight="1">
      <c r="A30" s="178" t="s">
        <v>151</v>
      </c>
      <c r="B30" s="213">
        <f>SUM(B8:B20)</f>
        <v>120214</v>
      </c>
      <c r="C30" s="213">
        <f>SUM(C8:C20)</f>
        <v>7220</v>
      </c>
      <c r="D30" s="213">
        <f>SUM(D8:D20)</f>
        <v>9353</v>
      </c>
      <c r="E30" s="213">
        <f>SUM(E8:E20)</f>
        <v>0</v>
      </c>
      <c r="F30" s="213">
        <f>SUM(F8:F20)</f>
        <v>0</v>
      </c>
      <c r="G30" s="39">
        <f>SUM(G8:G23)</f>
        <v>136787</v>
      </c>
      <c r="H30" s="213">
        <f>SUM(H8:H25)</f>
        <v>430779</v>
      </c>
      <c r="I30" s="213">
        <f>SUM(I8:I25)</f>
        <v>7220</v>
      </c>
      <c r="J30" s="213">
        <f>SUM(J8:J27)</f>
        <v>11304</v>
      </c>
      <c r="K30" s="213">
        <f>SUM(K8:K29)</f>
        <v>465</v>
      </c>
      <c r="L30" s="213">
        <f>SUM(L8:L28)</f>
        <v>2197</v>
      </c>
      <c r="M30" s="39">
        <f t="shared" si="1"/>
        <v>451965</v>
      </c>
    </row>
    <row r="31" spans="1:2" ht="12.75">
      <c r="A31" s="20"/>
      <c r="B31" s="20"/>
    </row>
    <row r="32" spans="1:13" ht="12.75">
      <c r="A32" s="20"/>
      <c r="B32" s="20"/>
      <c r="J32" s="252" t="s">
        <v>462</v>
      </c>
      <c r="K32" s="252"/>
      <c r="L32" s="252"/>
      <c r="M32" s="252"/>
    </row>
    <row r="33" spans="1:13" ht="12.75" customHeight="1">
      <c r="A33" s="252" t="s">
        <v>463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4" spans="1:2" ht="12.75">
      <c r="A34" s="20"/>
      <c r="B34" s="20"/>
    </row>
    <row r="35" spans="1:13" ht="12.75">
      <c r="A35" s="248" t="s">
        <v>73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12.75">
      <c r="A36" s="257" t="s">
        <v>149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  <row r="37" spans="1:13" ht="12.75">
      <c r="A37" s="32"/>
      <c r="B37" s="419" t="s">
        <v>241</v>
      </c>
      <c r="C37" s="420"/>
      <c r="D37" s="420"/>
      <c r="E37" s="420"/>
      <c r="F37" s="420"/>
      <c r="G37" s="421"/>
      <c r="H37" s="419" t="s">
        <v>251</v>
      </c>
      <c r="I37" s="420"/>
      <c r="J37" s="420"/>
      <c r="K37" s="420"/>
      <c r="L37" s="420"/>
      <c r="M37" s="421"/>
    </row>
    <row r="38" spans="1:13" ht="12.75">
      <c r="A38" s="416" t="s">
        <v>48</v>
      </c>
      <c r="B38" s="422" t="s">
        <v>5</v>
      </c>
      <c r="C38" s="423" t="s">
        <v>158</v>
      </c>
      <c r="D38" s="424"/>
      <c r="E38" s="424"/>
      <c r="F38" s="424"/>
      <c r="G38" s="416" t="s">
        <v>31</v>
      </c>
      <c r="H38" s="422" t="s">
        <v>5</v>
      </c>
      <c r="I38" s="423" t="s">
        <v>158</v>
      </c>
      <c r="J38" s="424"/>
      <c r="K38" s="424"/>
      <c r="L38" s="424"/>
      <c r="M38" s="416" t="s">
        <v>31</v>
      </c>
    </row>
    <row r="39" spans="1:13" ht="56.25">
      <c r="A39" s="417"/>
      <c r="B39" s="417"/>
      <c r="C39" s="121" t="s">
        <v>159</v>
      </c>
      <c r="D39" s="121" t="s">
        <v>160</v>
      </c>
      <c r="E39" s="121" t="s">
        <v>161</v>
      </c>
      <c r="F39" s="121" t="s">
        <v>162</v>
      </c>
      <c r="G39" s="417"/>
      <c r="H39" s="417"/>
      <c r="I39" s="121" t="s">
        <v>159</v>
      </c>
      <c r="J39" s="121" t="s">
        <v>160</v>
      </c>
      <c r="K39" s="121" t="s">
        <v>161</v>
      </c>
      <c r="L39" s="121" t="s">
        <v>162</v>
      </c>
      <c r="M39" s="417"/>
    </row>
    <row r="40" spans="1:13" ht="12.75">
      <c r="A40" s="150" t="s">
        <v>280</v>
      </c>
      <c r="B40" s="150"/>
      <c r="C40" s="150"/>
      <c r="D40" s="150"/>
      <c r="E40" s="150"/>
      <c r="F40" s="150"/>
      <c r="G40" s="150"/>
      <c r="H40" s="150">
        <v>28100</v>
      </c>
      <c r="I40" s="150"/>
      <c r="J40" s="150"/>
      <c r="K40" s="150"/>
      <c r="L40" s="150"/>
      <c r="M40" s="150">
        <f aca="true" t="shared" si="2" ref="M40:M45">SUM(H40:L40)</f>
        <v>28100</v>
      </c>
    </row>
    <row r="41" spans="1:13" ht="12.75">
      <c r="A41" s="150" t="s">
        <v>281</v>
      </c>
      <c r="B41" s="150"/>
      <c r="C41" s="150"/>
      <c r="D41" s="150"/>
      <c r="E41" s="150"/>
      <c r="F41" s="150"/>
      <c r="G41" s="150"/>
      <c r="H41" s="150">
        <v>3000</v>
      </c>
      <c r="I41" s="150"/>
      <c r="J41" s="150"/>
      <c r="K41" s="150"/>
      <c r="L41" s="150"/>
      <c r="M41" s="150">
        <f t="shared" si="2"/>
        <v>3000</v>
      </c>
    </row>
    <row r="42" spans="1:13" ht="12.7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>
        <f t="shared" si="2"/>
        <v>0</v>
      </c>
    </row>
    <row r="43" spans="1:13" ht="12.7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>
        <f t="shared" si="2"/>
        <v>0</v>
      </c>
    </row>
    <row r="44" spans="1:13" ht="12.7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>
        <f t="shared" si="2"/>
        <v>0</v>
      </c>
    </row>
    <row r="45" spans="1:13" s="17" customFormat="1" ht="12.75">
      <c r="A45" s="179" t="s">
        <v>150</v>
      </c>
      <c r="B45" s="211"/>
      <c r="C45" s="211"/>
      <c r="D45" s="211"/>
      <c r="E45" s="211"/>
      <c r="F45" s="211"/>
      <c r="G45" s="39"/>
      <c r="H45" s="211">
        <f>SUM(H40:H44)</f>
        <v>31100</v>
      </c>
      <c r="I45" s="211">
        <f>SUM(I40:I44)</f>
        <v>0</v>
      </c>
      <c r="J45" s="211">
        <f>SUM(J40:J44)</f>
        <v>0</v>
      </c>
      <c r="K45" s="211">
        <f>SUM(K40:K44)</f>
        <v>0</v>
      </c>
      <c r="L45" s="211">
        <f>SUM(L40:L44)</f>
        <v>0</v>
      </c>
      <c r="M45" s="39">
        <f t="shared" si="2"/>
        <v>31100</v>
      </c>
    </row>
    <row r="46" spans="1:2" ht="12.75">
      <c r="A46" s="20"/>
      <c r="B46" s="20"/>
    </row>
    <row r="47" spans="1:13" ht="12.75">
      <c r="A47" s="20"/>
      <c r="B47" s="20"/>
      <c r="J47" s="360" t="s">
        <v>464</v>
      </c>
      <c r="K47" s="360"/>
      <c r="L47" s="360"/>
      <c r="M47" s="360"/>
    </row>
    <row r="48" spans="1:13" ht="12.75">
      <c r="A48" s="252" t="s">
        <v>465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1:2" ht="12.75">
      <c r="A49" s="20"/>
      <c r="B49" s="20"/>
    </row>
    <row r="50" spans="1:13" ht="12.75">
      <c r="A50" s="248" t="s">
        <v>152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</row>
    <row r="51" spans="1:13" ht="12.75">
      <c r="A51" s="317" t="s">
        <v>148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</row>
    <row r="52" spans="1:13" ht="12.75">
      <c r="A52" s="32"/>
      <c r="B52" s="419" t="s">
        <v>241</v>
      </c>
      <c r="C52" s="420"/>
      <c r="D52" s="420"/>
      <c r="E52" s="420"/>
      <c r="F52" s="420"/>
      <c r="G52" s="421"/>
      <c r="H52" s="419" t="s">
        <v>251</v>
      </c>
      <c r="I52" s="420"/>
      <c r="J52" s="420"/>
      <c r="K52" s="420"/>
      <c r="L52" s="420"/>
      <c r="M52" s="421"/>
    </row>
    <row r="53" spans="1:13" ht="12.75">
      <c r="A53" s="312" t="s">
        <v>35</v>
      </c>
      <c r="B53" s="245" t="s">
        <v>5</v>
      </c>
      <c r="C53" s="310" t="s">
        <v>158</v>
      </c>
      <c r="D53" s="418"/>
      <c r="E53" s="418"/>
      <c r="F53" s="418"/>
      <c r="G53" s="312" t="s">
        <v>31</v>
      </c>
      <c r="H53" s="245" t="s">
        <v>5</v>
      </c>
      <c r="I53" s="310" t="s">
        <v>158</v>
      </c>
      <c r="J53" s="418"/>
      <c r="K53" s="418"/>
      <c r="L53" s="418"/>
      <c r="M53" s="312" t="s">
        <v>31</v>
      </c>
    </row>
    <row r="54" spans="1:13" ht="56.25">
      <c r="A54" s="313"/>
      <c r="B54" s="313"/>
      <c r="C54" s="13" t="s">
        <v>159</v>
      </c>
      <c r="D54" s="13" t="s">
        <v>160</v>
      </c>
      <c r="E54" s="13" t="s">
        <v>161</v>
      </c>
      <c r="F54" s="13" t="s">
        <v>162</v>
      </c>
      <c r="G54" s="313"/>
      <c r="H54" s="313"/>
      <c r="I54" s="13" t="s">
        <v>159</v>
      </c>
      <c r="J54" s="13" t="s">
        <v>160</v>
      </c>
      <c r="K54" s="13" t="s">
        <v>161</v>
      </c>
      <c r="L54" s="13" t="s">
        <v>162</v>
      </c>
      <c r="M54" s="313"/>
    </row>
    <row r="55" spans="1:13" ht="12.75">
      <c r="A55" s="191"/>
      <c r="B55" s="149"/>
      <c r="C55" s="149"/>
      <c r="D55" s="149"/>
      <c r="E55" s="149"/>
      <c r="F55" s="149"/>
      <c r="G55" s="149">
        <f aca="true" t="shared" si="3" ref="G55:G61">SUM(B55:F55)</f>
        <v>0</v>
      </c>
      <c r="H55" s="149"/>
      <c r="I55" s="149"/>
      <c r="J55" s="149"/>
      <c r="K55" s="149"/>
      <c r="L55" s="149"/>
      <c r="M55" s="149">
        <v>0</v>
      </c>
    </row>
    <row r="56" spans="1:13" ht="12.75">
      <c r="A56" s="149"/>
      <c r="B56" s="149"/>
      <c r="C56" s="149"/>
      <c r="D56" s="149"/>
      <c r="E56" s="149"/>
      <c r="F56" s="149"/>
      <c r="G56" s="149">
        <f t="shared" si="3"/>
        <v>0</v>
      </c>
      <c r="H56" s="149"/>
      <c r="I56" s="149"/>
      <c r="J56" s="149"/>
      <c r="K56" s="149"/>
      <c r="L56" s="149"/>
      <c r="M56" s="149">
        <v>0</v>
      </c>
    </row>
    <row r="57" spans="1:13" ht="12.75">
      <c r="A57" s="149"/>
      <c r="B57" s="149"/>
      <c r="C57" s="149"/>
      <c r="D57" s="149"/>
      <c r="E57" s="149"/>
      <c r="F57" s="149"/>
      <c r="G57" s="149">
        <f t="shared" si="3"/>
        <v>0</v>
      </c>
      <c r="H57" s="149"/>
      <c r="I57" s="149"/>
      <c r="J57" s="149"/>
      <c r="K57" s="149"/>
      <c r="L57" s="149"/>
      <c r="M57" s="149">
        <v>0</v>
      </c>
    </row>
    <row r="58" spans="1:13" ht="14.25" customHeight="1">
      <c r="A58" s="149"/>
      <c r="B58" s="149"/>
      <c r="C58" s="149"/>
      <c r="D58" s="149"/>
      <c r="E58" s="149"/>
      <c r="F58" s="149"/>
      <c r="G58" s="149">
        <f t="shared" si="3"/>
        <v>0</v>
      </c>
      <c r="H58" s="149"/>
      <c r="I58" s="149"/>
      <c r="J58" s="149"/>
      <c r="K58" s="149"/>
      <c r="L58" s="149"/>
      <c r="M58" s="149">
        <v>0</v>
      </c>
    </row>
    <row r="59" spans="1:13" ht="12.75">
      <c r="A59" s="149"/>
      <c r="B59" s="149"/>
      <c r="C59" s="149"/>
      <c r="D59" s="149"/>
      <c r="E59" s="149"/>
      <c r="F59" s="149"/>
      <c r="G59" s="149">
        <f t="shared" si="3"/>
        <v>0</v>
      </c>
      <c r="H59" s="149"/>
      <c r="I59" s="149"/>
      <c r="J59" s="149"/>
      <c r="K59" s="149"/>
      <c r="L59" s="149"/>
      <c r="M59" s="149">
        <v>0</v>
      </c>
    </row>
    <row r="60" spans="1:13" ht="12.75">
      <c r="A60" s="149"/>
      <c r="B60" s="149"/>
      <c r="C60" s="149"/>
      <c r="D60" s="149"/>
      <c r="E60" s="149"/>
      <c r="F60" s="149"/>
      <c r="G60" s="149">
        <f t="shared" si="3"/>
        <v>0</v>
      </c>
      <c r="H60" s="149"/>
      <c r="I60" s="149"/>
      <c r="J60" s="149"/>
      <c r="K60" s="149"/>
      <c r="L60" s="149"/>
      <c r="M60" s="149">
        <v>0</v>
      </c>
    </row>
    <row r="61" spans="1:13" ht="12.75">
      <c r="A61" s="192" t="s">
        <v>153</v>
      </c>
      <c r="B61" s="193">
        <f>SUM(B55:B60)</f>
        <v>0</v>
      </c>
      <c r="C61" s="193">
        <f>SUM(C55:C60)</f>
        <v>0</v>
      </c>
      <c r="D61" s="193">
        <f>SUM(D55:D60)</f>
        <v>0</v>
      </c>
      <c r="E61" s="193">
        <f>SUM(E55:E60)</f>
        <v>0</v>
      </c>
      <c r="F61" s="193">
        <f>SUM(F55:F60)</f>
        <v>0</v>
      </c>
      <c r="G61" s="149">
        <f t="shared" si="3"/>
        <v>0</v>
      </c>
      <c r="H61" s="193">
        <v>0</v>
      </c>
      <c r="I61" s="193">
        <v>0</v>
      </c>
      <c r="J61" s="193">
        <v>0</v>
      </c>
      <c r="K61" s="193">
        <v>0</v>
      </c>
      <c r="L61" s="193">
        <v>0</v>
      </c>
      <c r="M61" s="149">
        <v>0</v>
      </c>
    </row>
  </sheetData>
  <sheetProtection/>
  <mergeCells count="39">
    <mergeCell ref="H5:M5"/>
    <mergeCell ref="A33:M33"/>
    <mergeCell ref="J32:M32"/>
    <mergeCell ref="H38:H39"/>
    <mergeCell ref="I38:L38"/>
    <mergeCell ref="H6:H7"/>
    <mergeCell ref="A6:A7"/>
    <mergeCell ref="B6:B7"/>
    <mergeCell ref="G6:G7"/>
    <mergeCell ref="C53:F53"/>
    <mergeCell ref="A38:A39"/>
    <mergeCell ref="G38:G39"/>
    <mergeCell ref="B38:B39"/>
    <mergeCell ref="C38:F38"/>
    <mergeCell ref="A35:M35"/>
    <mergeCell ref="A36:M36"/>
    <mergeCell ref="A50:M50"/>
    <mergeCell ref="B37:G37"/>
    <mergeCell ref="H52:M52"/>
    <mergeCell ref="D1:M1"/>
    <mergeCell ref="A2:M2"/>
    <mergeCell ref="A3:M3"/>
    <mergeCell ref="A4:M4"/>
    <mergeCell ref="B5:G5"/>
    <mergeCell ref="A51:M51"/>
    <mergeCell ref="I6:L6"/>
    <mergeCell ref="M6:M7"/>
    <mergeCell ref="C6:F6"/>
    <mergeCell ref="H37:M37"/>
    <mergeCell ref="G53:G54"/>
    <mergeCell ref="A48:M48"/>
    <mergeCell ref="J47:M47"/>
    <mergeCell ref="M38:M39"/>
    <mergeCell ref="A53:A54"/>
    <mergeCell ref="B53:B54"/>
    <mergeCell ref="H53:H54"/>
    <mergeCell ref="I53:L53"/>
    <mergeCell ref="M53:M54"/>
    <mergeCell ref="B52:G52"/>
  </mergeCells>
  <printOptions horizontalCentered="1" verticalCentered="1"/>
  <pageMargins left="0.3937007874015748" right="0.2362204724409449" top="0" bottom="0.5118110236220472" header="0" footer="0.2755905511811024"/>
  <pageSetup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" sqref="A2:E2"/>
    </sheetView>
  </sheetViews>
  <sheetFormatPr defaultColWidth="9.00390625" defaultRowHeight="12.75"/>
  <cols>
    <col min="4" max="4" width="25.875" style="0" customWidth="1"/>
    <col min="5" max="5" width="27.875" style="0" customWidth="1"/>
  </cols>
  <sheetData>
    <row r="1" spans="4:5" ht="12.75">
      <c r="D1" s="252" t="s">
        <v>458</v>
      </c>
      <c r="E1" s="252"/>
    </row>
    <row r="2" spans="1:6" ht="12.75">
      <c r="A2" s="252" t="s">
        <v>305</v>
      </c>
      <c r="B2" s="252"/>
      <c r="C2" s="252"/>
      <c r="D2" s="252"/>
      <c r="E2" s="252"/>
      <c r="F2" s="19"/>
    </row>
    <row r="5" spans="1:5" ht="12.75">
      <c r="A5" s="252"/>
      <c r="B5" s="252"/>
      <c r="C5" s="252"/>
      <c r="D5" s="252"/>
      <c r="E5" s="252"/>
    </row>
    <row r="6" spans="1:5" ht="12.75">
      <c r="A6" s="20"/>
      <c r="B6" s="20"/>
      <c r="C6" s="20"/>
      <c r="D6" s="20"/>
      <c r="E6" s="24"/>
    </row>
    <row r="7" spans="1:5" ht="12.75">
      <c r="A7" s="248" t="s">
        <v>49</v>
      </c>
      <c r="B7" s="248"/>
      <c r="C7" s="248"/>
      <c r="D7" s="248"/>
      <c r="E7" s="248"/>
    </row>
    <row r="8" spans="1:5" ht="12.75">
      <c r="A8" s="23"/>
      <c r="B8" s="23"/>
      <c r="C8" s="23"/>
      <c r="D8" s="23"/>
      <c r="E8" s="23"/>
    </row>
    <row r="9" spans="1:5" ht="12.75">
      <c r="A9" s="307" t="s">
        <v>8</v>
      </c>
      <c r="B9" s="307"/>
      <c r="C9" s="307"/>
      <c r="D9" s="307"/>
      <c r="E9" s="307"/>
    </row>
    <row r="10" spans="1:5" ht="17.25" customHeight="1">
      <c r="A10" s="281" t="s">
        <v>33</v>
      </c>
      <c r="B10" s="282"/>
      <c r="C10" s="282"/>
      <c r="D10" s="283"/>
      <c r="E10" s="279" t="s">
        <v>3</v>
      </c>
    </row>
    <row r="11" spans="1:5" ht="18" customHeight="1">
      <c r="A11" s="284"/>
      <c r="B11" s="285"/>
      <c r="C11" s="285"/>
      <c r="D11" s="286"/>
      <c r="E11" s="279"/>
    </row>
    <row r="12" spans="1:5" ht="18" customHeight="1">
      <c r="A12" s="275" t="s">
        <v>285</v>
      </c>
      <c r="B12" s="276"/>
      <c r="C12" s="276"/>
      <c r="D12" s="277"/>
      <c r="E12" s="124">
        <v>1140</v>
      </c>
    </row>
    <row r="13" spans="1:5" ht="18" customHeight="1">
      <c r="A13" s="275" t="s">
        <v>286</v>
      </c>
      <c r="B13" s="276"/>
      <c r="C13" s="276"/>
      <c r="D13" s="277"/>
      <c r="E13" s="124">
        <v>162</v>
      </c>
    </row>
    <row r="14" spans="1:5" ht="18" customHeight="1">
      <c r="A14" s="275" t="s">
        <v>287</v>
      </c>
      <c r="B14" s="276"/>
      <c r="C14" s="276"/>
      <c r="D14" s="277"/>
      <c r="E14" s="124">
        <v>35626</v>
      </c>
    </row>
    <row r="15" spans="1:5" ht="16.5" customHeight="1">
      <c r="A15" s="275" t="s">
        <v>288</v>
      </c>
      <c r="B15" s="276"/>
      <c r="C15" s="276"/>
      <c r="D15" s="277"/>
      <c r="E15" s="124">
        <v>4282</v>
      </c>
    </row>
    <row r="16" spans="1:5" ht="18" customHeight="1">
      <c r="A16" s="275" t="s">
        <v>289</v>
      </c>
      <c r="B16" s="276"/>
      <c r="C16" s="276"/>
      <c r="D16" s="277"/>
      <c r="E16" s="124">
        <v>10000</v>
      </c>
    </row>
    <row r="17" spans="1:5" ht="16.5" customHeight="1">
      <c r="A17" s="275" t="s">
        <v>290</v>
      </c>
      <c r="B17" s="276"/>
      <c r="C17" s="276"/>
      <c r="D17" s="277"/>
      <c r="E17" s="124">
        <v>10000</v>
      </c>
    </row>
    <row r="18" spans="1:5" ht="18" customHeight="1">
      <c r="A18" s="275" t="s">
        <v>361</v>
      </c>
      <c r="B18" s="276"/>
      <c r="C18" s="276"/>
      <c r="D18" s="277"/>
      <c r="E18" s="124">
        <v>1711</v>
      </c>
    </row>
    <row r="19" spans="1:5" ht="17.25" customHeight="1">
      <c r="A19" s="275" t="s">
        <v>440</v>
      </c>
      <c r="B19" s="276"/>
      <c r="C19" s="276"/>
      <c r="D19" s="277"/>
      <c r="E19" s="124">
        <v>5200</v>
      </c>
    </row>
    <row r="20" spans="1:5" ht="18" customHeight="1">
      <c r="A20" s="299" t="s">
        <v>32</v>
      </c>
      <c r="B20" s="425"/>
      <c r="C20" s="425"/>
      <c r="D20" s="425"/>
      <c r="E20" s="214">
        <f>SUM(E12:E19)</f>
        <v>68121</v>
      </c>
    </row>
  </sheetData>
  <sheetProtection/>
  <mergeCells count="16">
    <mergeCell ref="A2:E2"/>
    <mergeCell ref="A10:D11"/>
    <mergeCell ref="A9:E9"/>
    <mergeCell ref="A5:E5"/>
    <mergeCell ref="A7:E7"/>
    <mergeCell ref="E10:E11"/>
    <mergeCell ref="D1:E1"/>
    <mergeCell ref="A20:D20"/>
    <mergeCell ref="A12:D12"/>
    <mergeCell ref="A13:D13"/>
    <mergeCell ref="A17:D17"/>
    <mergeCell ref="A18:D18"/>
    <mergeCell ref="A19:D19"/>
    <mergeCell ref="A16:D16"/>
    <mergeCell ref="A15:D15"/>
    <mergeCell ref="A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25390625" style="0" customWidth="1"/>
    <col min="4" max="4" width="39.875" style="0" customWidth="1"/>
    <col min="5" max="9" width="16.75390625" style="0" customWidth="1"/>
  </cols>
  <sheetData>
    <row r="1" spans="7:9" ht="12.75">
      <c r="G1" s="252" t="s">
        <v>459</v>
      </c>
      <c r="H1" s="252"/>
      <c r="I1" s="252"/>
    </row>
    <row r="2" spans="1:9" ht="14.25" customHeight="1">
      <c r="A2" s="306" t="s">
        <v>468</v>
      </c>
      <c r="B2" s="306"/>
      <c r="C2" s="306"/>
      <c r="D2" s="306"/>
      <c r="E2" s="306"/>
      <c r="F2" s="386"/>
      <c r="G2" s="386"/>
      <c r="H2" s="386"/>
      <c r="I2" s="386"/>
    </row>
    <row r="4" spans="1:9" ht="12.75">
      <c r="A4" s="18"/>
      <c r="B4" s="248" t="s">
        <v>177</v>
      </c>
      <c r="C4" s="248"/>
      <c r="D4" s="248"/>
      <c r="E4" s="248"/>
      <c r="F4" s="248"/>
      <c r="G4" s="248"/>
      <c r="H4" s="248"/>
      <c r="I4" s="248"/>
    </row>
    <row r="5" spans="1:9" ht="12.75">
      <c r="A5" s="18"/>
      <c r="B5" s="248" t="s">
        <v>9</v>
      </c>
      <c r="C5" s="248"/>
      <c r="D5" s="248"/>
      <c r="E5" s="248"/>
      <c r="F5" s="248"/>
      <c r="G5" s="248"/>
      <c r="H5" s="248"/>
      <c r="I5" s="248"/>
    </row>
    <row r="6" spans="1:6" ht="15.75">
      <c r="A6" s="18"/>
      <c r="B6" s="17"/>
      <c r="C6" s="17"/>
      <c r="D6" s="17"/>
      <c r="E6" s="17"/>
      <c r="F6" s="2"/>
    </row>
    <row r="7" spans="1:9" ht="15.75" customHeight="1">
      <c r="A7" s="18"/>
      <c r="B7" s="17"/>
      <c r="C7" s="17"/>
      <c r="D7" s="248" t="s">
        <v>154</v>
      </c>
      <c r="E7" s="248"/>
      <c r="F7" s="248"/>
      <c r="G7" s="248"/>
      <c r="H7" s="248"/>
      <c r="I7" s="248"/>
    </row>
    <row r="8" spans="2:6" ht="15.75">
      <c r="B8" s="2"/>
      <c r="C8" s="2"/>
      <c r="D8" s="2"/>
      <c r="E8" s="2"/>
      <c r="F8" s="2"/>
    </row>
    <row r="10" spans="1:9" s="20" customFormat="1" ht="15.75" customHeight="1">
      <c r="A10" s="426" t="s">
        <v>180</v>
      </c>
      <c r="B10" s="426"/>
      <c r="C10" s="426"/>
      <c r="D10" s="427"/>
      <c r="E10" s="32" t="s">
        <v>3</v>
      </c>
      <c r="F10" s="32" t="s">
        <v>181</v>
      </c>
      <c r="G10" s="32" t="s">
        <v>160</v>
      </c>
      <c r="H10" s="32" t="s">
        <v>161</v>
      </c>
      <c r="I10" s="32" t="s">
        <v>182</v>
      </c>
    </row>
    <row r="11" spans="1:9" s="20" customFormat="1" ht="15.75" customHeight="1">
      <c r="A11" s="442" t="s">
        <v>178</v>
      </c>
      <c r="B11" s="442"/>
      <c r="C11" s="442"/>
      <c r="D11" s="442"/>
      <c r="E11" s="46">
        <v>257116</v>
      </c>
      <c r="F11" s="46">
        <v>192238</v>
      </c>
      <c r="G11" s="46">
        <v>361450</v>
      </c>
      <c r="H11" s="46">
        <v>157502</v>
      </c>
      <c r="I11" s="46">
        <v>18330</v>
      </c>
    </row>
    <row r="12" spans="1:9" s="20" customFormat="1" ht="15.75" customHeight="1">
      <c r="A12" s="442" t="s">
        <v>179</v>
      </c>
      <c r="B12" s="442"/>
      <c r="C12" s="442"/>
      <c r="D12" s="442"/>
      <c r="E12" s="46">
        <v>25712</v>
      </c>
      <c r="F12" s="46">
        <v>19224</v>
      </c>
      <c r="G12" s="46">
        <v>36145</v>
      </c>
      <c r="H12" s="46">
        <v>15750</v>
      </c>
      <c r="I12" s="46">
        <v>1833</v>
      </c>
    </row>
    <row r="13" spans="1:9" s="20" customFormat="1" ht="15.75" customHeight="1">
      <c r="A13" s="438" t="s">
        <v>307</v>
      </c>
      <c r="B13" s="336"/>
      <c r="C13" s="336"/>
      <c r="D13" s="337"/>
      <c r="E13" s="46">
        <v>870491</v>
      </c>
      <c r="F13" s="46">
        <v>204315</v>
      </c>
      <c r="G13" s="46">
        <v>539148</v>
      </c>
      <c r="H13" s="46">
        <v>156275</v>
      </c>
      <c r="I13" s="46">
        <v>28840</v>
      </c>
    </row>
    <row r="14" spans="1:9" s="20" customFormat="1" ht="15.75" customHeight="1">
      <c r="A14" s="438" t="s">
        <v>308</v>
      </c>
      <c r="B14" s="336"/>
      <c r="C14" s="336"/>
      <c r="D14" s="337"/>
      <c r="E14" s="46">
        <v>87049</v>
      </c>
      <c r="F14" s="46">
        <v>20432</v>
      </c>
      <c r="G14" s="46">
        <v>53915</v>
      </c>
      <c r="H14" s="46">
        <v>15628</v>
      </c>
      <c r="I14" s="46">
        <v>2884</v>
      </c>
    </row>
    <row r="15" s="20" customFormat="1" ht="11.25">
      <c r="A15" s="28" t="s">
        <v>10</v>
      </c>
    </row>
    <row r="16" ht="12.75">
      <c r="A16" s="3"/>
    </row>
    <row r="18" spans="1:5" ht="15.75" customHeight="1">
      <c r="A18" s="435" t="s">
        <v>12</v>
      </c>
      <c r="B18" s="443"/>
      <c r="C18" s="444"/>
      <c r="D18" s="445"/>
      <c r="E18" s="105" t="s">
        <v>11</v>
      </c>
    </row>
    <row r="19" spans="1:5" ht="15.75" customHeight="1">
      <c r="A19" s="436"/>
      <c r="B19" s="432" t="s">
        <v>13</v>
      </c>
      <c r="C19" s="433"/>
      <c r="D19" s="434"/>
      <c r="E19" s="107" t="s">
        <v>14</v>
      </c>
    </row>
    <row r="20" spans="1:5" ht="15.75" customHeight="1">
      <c r="A20" s="437"/>
      <c r="B20" s="439"/>
      <c r="C20" s="440"/>
      <c r="D20" s="441"/>
      <c r="E20" s="107" t="s">
        <v>15</v>
      </c>
    </row>
    <row r="21" spans="1:5" ht="15.75" customHeight="1">
      <c r="A21" s="104">
        <v>1</v>
      </c>
      <c r="B21" s="72" t="s">
        <v>16</v>
      </c>
      <c r="C21" s="109"/>
      <c r="D21" s="110"/>
      <c r="E21" s="110"/>
    </row>
    <row r="22" spans="1:5" ht="15.75" customHeight="1">
      <c r="A22" s="106">
        <v>2</v>
      </c>
      <c r="B22" s="111" t="s">
        <v>17</v>
      </c>
      <c r="C22" s="112"/>
      <c r="D22" s="113"/>
      <c r="E22" s="113"/>
    </row>
    <row r="23" spans="1:5" ht="15.75" customHeight="1">
      <c r="A23" s="108"/>
      <c r="B23" s="114" t="s">
        <v>18</v>
      </c>
      <c r="C23" s="115"/>
      <c r="D23" s="116"/>
      <c r="E23" s="116"/>
    </row>
    <row r="24" spans="1:5" ht="15.75" customHeight="1">
      <c r="A24" s="106">
        <v>3</v>
      </c>
      <c r="B24" s="111" t="s">
        <v>19</v>
      </c>
      <c r="C24" s="112"/>
      <c r="D24" s="113"/>
      <c r="E24" s="113"/>
    </row>
    <row r="25" spans="1:5" ht="15.75" customHeight="1">
      <c r="A25" s="108"/>
      <c r="B25" s="429" t="s">
        <v>20</v>
      </c>
      <c r="C25" s="430"/>
      <c r="D25" s="431"/>
      <c r="E25" s="116"/>
    </row>
    <row r="26" spans="1:5" ht="15.75" customHeight="1">
      <c r="A26" s="108">
        <v>4</v>
      </c>
      <c r="B26" s="114" t="s">
        <v>21</v>
      </c>
      <c r="C26" s="115"/>
      <c r="D26" s="116"/>
      <c r="E26" s="116"/>
    </row>
    <row r="27" spans="1:5" ht="15.75" customHeight="1">
      <c r="A27" s="106">
        <v>5</v>
      </c>
      <c r="B27" s="111" t="s">
        <v>22</v>
      </c>
      <c r="C27" s="112"/>
      <c r="D27" s="113"/>
      <c r="E27" s="113"/>
    </row>
    <row r="28" spans="1:5" ht="15.75" customHeight="1">
      <c r="A28" s="108"/>
      <c r="B28" s="429" t="s">
        <v>23</v>
      </c>
      <c r="C28" s="430"/>
      <c r="D28" s="431"/>
      <c r="E28" s="116"/>
    </row>
    <row r="29" spans="1:5" ht="15.75" customHeight="1">
      <c r="A29" s="104">
        <v>6</v>
      </c>
      <c r="B29" s="72" t="s">
        <v>24</v>
      </c>
      <c r="C29" s="109"/>
      <c r="D29" s="110"/>
      <c r="E29" s="110"/>
    </row>
    <row r="30" spans="1:5" ht="15.75" customHeight="1">
      <c r="A30" s="104">
        <v>7</v>
      </c>
      <c r="B30" s="72" t="s">
        <v>25</v>
      </c>
      <c r="C30" s="109"/>
      <c r="D30" s="110"/>
      <c r="E30" s="110"/>
    </row>
    <row r="31" spans="1:5" ht="15.75" customHeight="1">
      <c r="A31" s="114"/>
      <c r="B31" s="117" t="s">
        <v>6</v>
      </c>
      <c r="C31" s="115"/>
      <c r="D31" s="116"/>
      <c r="E31" s="116">
        <f>SUM(E21:E30)</f>
        <v>0</v>
      </c>
    </row>
    <row r="33" spans="2:5" ht="12.75">
      <c r="B33" s="3" t="s">
        <v>26</v>
      </c>
      <c r="C33" s="3"/>
      <c r="D33" s="3"/>
      <c r="E33" s="3"/>
    </row>
    <row r="34" spans="2:5" ht="12.75">
      <c r="B34" s="3" t="s">
        <v>27</v>
      </c>
      <c r="C34" s="3"/>
      <c r="D34" s="3"/>
      <c r="E34" s="3"/>
    </row>
    <row r="35" spans="2:5" ht="12.75">
      <c r="B35" s="3"/>
      <c r="C35" s="3"/>
      <c r="D35" s="3"/>
      <c r="E35" s="3"/>
    </row>
    <row r="37" spans="1:4" ht="12.75">
      <c r="A37" s="428" t="s">
        <v>155</v>
      </c>
      <c r="B37" s="428"/>
      <c r="C37" s="428"/>
      <c r="D37" s="428"/>
    </row>
    <row r="40" ht="12.75">
      <c r="E40" t="s">
        <v>28</v>
      </c>
    </row>
    <row r="41" ht="12.75">
      <c r="E41" t="s">
        <v>29</v>
      </c>
    </row>
  </sheetData>
  <sheetProtection/>
  <mergeCells count="17">
    <mergeCell ref="G1:I1"/>
    <mergeCell ref="B4:I4"/>
    <mergeCell ref="B5:I5"/>
    <mergeCell ref="D7:I7"/>
    <mergeCell ref="A2:I2"/>
    <mergeCell ref="B20:D20"/>
    <mergeCell ref="A11:D11"/>
    <mergeCell ref="A12:D12"/>
    <mergeCell ref="B18:D18"/>
    <mergeCell ref="A13:D13"/>
    <mergeCell ref="A10:D10"/>
    <mergeCell ref="A37:D37"/>
    <mergeCell ref="B25:D25"/>
    <mergeCell ref="B28:D28"/>
    <mergeCell ref="B19:D19"/>
    <mergeCell ref="A18:A20"/>
    <mergeCell ref="A14:D14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0" width="12.75390625" style="0" customWidth="1"/>
  </cols>
  <sheetData>
    <row r="1" spans="7:10" ht="12.75">
      <c r="G1" s="252" t="s">
        <v>466</v>
      </c>
      <c r="H1" s="252"/>
      <c r="I1" s="252"/>
      <c r="J1" s="252"/>
    </row>
    <row r="2" ht="20.25" customHeight="1">
      <c r="J2" s="4" t="s">
        <v>467</v>
      </c>
    </row>
    <row r="5" spans="1:10" ht="15.75" customHeight="1">
      <c r="A5" s="248" t="s">
        <v>194</v>
      </c>
      <c r="B5" s="248"/>
      <c r="C5" s="248"/>
      <c r="D5" s="248"/>
      <c r="E5" s="248"/>
      <c r="F5" s="248"/>
      <c r="G5" s="248"/>
      <c r="H5" s="248"/>
      <c r="I5" s="248"/>
      <c r="J5" s="248"/>
    </row>
    <row r="6" ht="12.75">
      <c r="D6" s="17"/>
    </row>
    <row r="8" ht="12.75">
      <c r="J8" s="31" t="s">
        <v>1</v>
      </c>
    </row>
    <row r="9" spans="1:10" ht="17.25" customHeight="1">
      <c r="A9" s="418" t="s">
        <v>195</v>
      </c>
      <c r="B9" s="246" t="s">
        <v>196</v>
      </c>
      <c r="C9" s="246"/>
      <c r="D9" s="246"/>
      <c r="E9" s="246" t="s">
        <v>197</v>
      </c>
      <c r="F9" s="246"/>
      <c r="G9" s="446" t="s">
        <v>198</v>
      </c>
      <c r="H9" s="246"/>
      <c r="I9" s="246" t="s">
        <v>199</v>
      </c>
      <c r="J9" s="246"/>
    </row>
    <row r="10" spans="1:10" ht="17.25" customHeight="1">
      <c r="A10" s="418"/>
      <c r="B10" s="16" t="s">
        <v>37</v>
      </c>
      <c r="C10" s="16" t="s">
        <v>38</v>
      </c>
      <c r="D10" s="20" t="s">
        <v>242</v>
      </c>
      <c r="E10" s="16" t="s">
        <v>200</v>
      </c>
      <c r="F10" s="16" t="s">
        <v>201</v>
      </c>
      <c r="G10" s="67" t="s">
        <v>200</v>
      </c>
      <c r="H10" s="67" t="s">
        <v>201</v>
      </c>
      <c r="I10" s="16" t="s">
        <v>202</v>
      </c>
      <c r="J10" s="16" t="s">
        <v>203</v>
      </c>
    </row>
    <row r="11" spans="1:10" ht="18" customHeight="1">
      <c r="A11" s="14" t="s">
        <v>204</v>
      </c>
      <c r="B11" s="64">
        <v>58900</v>
      </c>
      <c r="C11" s="64">
        <v>54500</v>
      </c>
      <c r="D11" s="64"/>
      <c r="E11" s="64"/>
      <c r="F11" s="64"/>
      <c r="G11" s="64"/>
      <c r="H11" s="64"/>
      <c r="I11" s="64"/>
      <c r="J11" s="64"/>
    </row>
    <row r="12" spans="1:10" ht="16.5" customHeight="1">
      <c r="A12" s="14" t="s">
        <v>205</v>
      </c>
      <c r="B12" s="64">
        <v>58900</v>
      </c>
      <c r="C12" s="64">
        <v>54500</v>
      </c>
      <c r="D12" s="64"/>
      <c r="E12" s="64"/>
      <c r="F12" s="64"/>
      <c r="G12" s="64"/>
      <c r="H12" s="64"/>
      <c r="I12" s="64"/>
      <c r="J12" s="64"/>
    </row>
    <row r="13" spans="1:10" ht="18" customHeight="1">
      <c r="A13" s="14" t="s">
        <v>206</v>
      </c>
      <c r="B13" s="64">
        <v>180000</v>
      </c>
      <c r="C13" s="64">
        <v>146000</v>
      </c>
      <c r="D13" s="64"/>
      <c r="E13" s="64"/>
      <c r="F13" s="64"/>
      <c r="G13" s="64"/>
      <c r="H13" s="64"/>
      <c r="I13" s="64"/>
      <c r="J13" s="64"/>
    </row>
    <row r="14" spans="1:10" ht="18" customHeight="1">
      <c r="A14" s="14" t="s">
        <v>207</v>
      </c>
      <c r="B14" s="64">
        <v>67762</v>
      </c>
      <c r="C14" s="64">
        <v>89000</v>
      </c>
      <c r="D14" s="64"/>
      <c r="E14" s="64"/>
      <c r="F14" s="64"/>
      <c r="G14" s="64"/>
      <c r="H14" s="64"/>
      <c r="I14" s="64"/>
      <c r="J14" s="64"/>
    </row>
    <row r="15" spans="1:10" ht="18" customHeight="1">
      <c r="A15" s="14" t="s">
        <v>208</v>
      </c>
      <c r="B15" s="64">
        <v>68900</v>
      </c>
      <c r="C15" s="64">
        <v>358815</v>
      </c>
      <c r="D15" s="64"/>
      <c r="E15" s="64"/>
      <c r="F15" s="64"/>
      <c r="G15" s="64"/>
      <c r="H15" s="64"/>
      <c r="I15" s="64"/>
      <c r="J15" s="64"/>
    </row>
    <row r="16" spans="1:10" ht="18" customHeight="1">
      <c r="A16" s="14" t="s">
        <v>209</v>
      </c>
      <c r="B16" s="64">
        <v>72000</v>
      </c>
      <c r="C16" s="64">
        <v>61000</v>
      </c>
      <c r="D16" s="64">
        <v>219201</v>
      </c>
      <c r="E16" s="64"/>
      <c r="F16" s="64"/>
      <c r="G16" s="64"/>
      <c r="H16" s="64"/>
      <c r="I16" s="64"/>
      <c r="J16" s="64"/>
    </row>
    <row r="17" spans="1:10" ht="18" customHeight="1">
      <c r="A17" s="14" t="s">
        <v>210</v>
      </c>
      <c r="B17" s="64">
        <v>72000</v>
      </c>
      <c r="C17" s="64">
        <v>72000</v>
      </c>
      <c r="D17" s="64"/>
      <c r="E17" s="64"/>
      <c r="F17" s="64"/>
      <c r="G17" s="64"/>
      <c r="H17" s="64"/>
      <c r="I17" s="64"/>
      <c r="J17" s="64"/>
    </row>
    <row r="18" spans="1:10" ht="18" customHeight="1">
      <c r="A18" s="14" t="s">
        <v>211</v>
      </c>
      <c r="B18" s="64">
        <v>59209</v>
      </c>
      <c r="C18" s="64">
        <v>53000</v>
      </c>
      <c r="D18" s="64"/>
      <c r="E18" s="64"/>
      <c r="F18" s="64"/>
      <c r="G18" s="64"/>
      <c r="H18" s="64"/>
      <c r="I18" s="64"/>
      <c r="J18" s="64"/>
    </row>
    <row r="19" spans="1:10" ht="18" customHeight="1">
      <c r="A19" s="14" t="s">
        <v>212</v>
      </c>
      <c r="B19" s="64">
        <v>264440</v>
      </c>
      <c r="C19" s="64">
        <v>227500</v>
      </c>
      <c r="D19" s="64"/>
      <c r="E19" s="64"/>
      <c r="F19" s="64"/>
      <c r="G19" s="64"/>
      <c r="H19" s="64"/>
      <c r="I19" s="64"/>
      <c r="J19" s="64"/>
    </row>
    <row r="20" spans="1:10" ht="18" customHeight="1">
      <c r="A20" s="14" t="s">
        <v>213</v>
      </c>
      <c r="B20" s="64">
        <v>213540</v>
      </c>
      <c r="C20" s="64">
        <v>198560</v>
      </c>
      <c r="D20" s="64"/>
      <c r="E20" s="64"/>
      <c r="F20" s="64"/>
      <c r="G20" s="64"/>
      <c r="H20" s="66"/>
      <c r="I20" s="64"/>
      <c r="J20" s="64"/>
    </row>
    <row r="21" spans="1:10" ht="18" customHeight="1">
      <c r="A21" s="14" t="s">
        <v>214</v>
      </c>
      <c r="B21" s="64">
        <v>220000</v>
      </c>
      <c r="C21" s="64">
        <v>220220</v>
      </c>
      <c r="D21" s="64"/>
      <c r="E21" s="64"/>
      <c r="F21" s="64"/>
      <c r="G21" s="64"/>
      <c r="H21" s="64"/>
      <c r="I21" s="64"/>
      <c r="J21" s="64"/>
    </row>
    <row r="22" spans="1:10" ht="17.25" customHeight="1">
      <c r="A22" s="14" t="s">
        <v>215</v>
      </c>
      <c r="B22" s="64">
        <v>244217</v>
      </c>
      <c r="C22" s="64">
        <v>263974</v>
      </c>
      <c r="D22" s="64"/>
      <c r="E22" s="64"/>
      <c r="F22" s="64"/>
      <c r="G22" s="64"/>
      <c r="H22" s="64"/>
      <c r="I22" s="64"/>
      <c r="J22" s="64"/>
    </row>
    <row r="23" spans="1:10" s="17" customFormat="1" ht="18" customHeight="1">
      <c r="A23" s="15" t="s">
        <v>6</v>
      </c>
      <c r="B23" s="215">
        <f>SUM(B11:B22)</f>
        <v>1579868</v>
      </c>
      <c r="C23" s="215">
        <f>SUM(C11:C22)</f>
        <v>1799069</v>
      </c>
      <c r="D23" s="215">
        <f aca="true" t="shared" si="0" ref="D23:J23">SUM(D11:D22)</f>
        <v>219201</v>
      </c>
      <c r="E23" s="215">
        <f t="shared" si="0"/>
        <v>0</v>
      </c>
      <c r="F23" s="215">
        <f t="shared" si="0"/>
        <v>0</v>
      </c>
      <c r="G23" s="215">
        <f t="shared" si="0"/>
        <v>0</v>
      </c>
      <c r="H23" s="215">
        <f t="shared" si="0"/>
        <v>0</v>
      </c>
      <c r="I23" s="215">
        <f t="shared" si="0"/>
        <v>0</v>
      </c>
      <c r="J23" s="215">
        <f t="shared" si="0"/>
        <v>0</v>
      </c>
    </row>
  </sheetData>
  <sheetProtection/>
  <mergeCells count="7">
    <mergeCell ref="G1:J1"/>
    <mergeCell ref="A5:J5"/>
    <mergeCell ref="A9:A10"/>
    <mergeCell ref="B9:D9"/>
    <mergeCell ref="E9:F9"/>
    <mergeCell ref="G9:H9"/>
    <mergeCell ref="I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="86" zoomScaleNormal="77" zoomScaleSheetLayoutView="86" zoomScalePageLayoutView="0" workbookViewId="0" topLeftCell="E1">
      <selection activeCell="A2" sqref="A2:P2"/>
    </sheetView>
  </sheetViews>
  <sheetFormatPr defaultColWidth="9.00390625" defaultRowHeight="12.75"/>
  <cols>
    <col min="4" max="4" width="37.875" style="0" customWidth="1"/>
    <col min="5" max="5" width="16.25390625" style="0" customWidth="1"/>
    <col min="6" max="6" width="16.125" style="0" customWidth="1"/>
    <col min="7" max="7" width="14.375" style="0" customWidth="1"/>
    <col min="8" max="8" width="14.00390625" style="0" customWidth="1"/>
    <col min="9" max="9" width="17.625" style="0" customWidth="1"/>
    <col min="10" max="10" width="13.75390625" style="0" customWidth="1"/>
    <col min="11" max="12" width="15.75390625" style="0" customWidth="1"/>
    <col min="13" max="13" width="11.875" style="0" customWidth="1"/>
    <col min="14" max="14" width="11.25390625" style="0" customWidth="1"/>
    <col min="15" max="15" width="15.875" style="0" customWidth="1"/>
    <col min="16" max="16" width="15.375" style="0" customWidth="1"/>
  </cols>
  <sheetData>
    <row r="1" spans="12:16" ht="12.75">
      <c r="L1" s="252" t="s">
        <v>445</v>
      </c>
      <c r="M1" s="252"/>
      <c r="N1" s="252"/>
      <c r="O1" s="252"/>
      <c r="P1" s="252"/>
    </row>
    <row r="2" spans="1:16" ht="12.75">
      <c r="A2" s="252" t="s">
        <v>291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>
      <c r="A3" s="248" t="s">
        <v>168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7" ht="12.75">
      <c r="A4" s="257" t="s">
        <v>46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0" t="s">
        <v>1</v>
      </c>
    </row>
    <row r="5" spans="1:16" ht="12.75">
      <c r="A5" s="273"/>
      <c r="B5" s="274"/>
      <c r="C5" s="274"/>
      <c r="D5" s="274"/>
      <c r="E5" s="264" t="s">
        <v>241</v>
      </c>
      <c r="F5" s="264"/>
      <c r="G5" s="264"/>
      <c r="H5" s="264"/>
      <c r="I5" s="264"/>
      <c r="J5" s="265"/>
      <c r="K5" s="263" t="s">
        <v>251</v>
      </c>
      <c r="L5" s="264"/>
      <c r="M5" s="264"/>
      <c r="N5" s="264"/>
      <c r="O5" s="264"/>
      <c r="P5" s="265"/>
    </row>
    <row r="6" spans="1:16" ht="12.75">
      <c r="A6" s="281" t="s">
        <v>2</v>
      </c>
      <c r="B6" s="282"/>
      <c r="C6" s="282"/>
      <c r="D6" s="283"/>
      <c r="E6" s="261" t="s">
        <v>5</v>
      </c>
      <c r="F6" s="279" t="s">
        <v>158</v>
      </c>
      <c r="G6" s="280"/>
      <c r="H6" s="280"/>
      <c r="I6" s="280"/>
      <c r="J6" s="258" t="s">
        <v>31</v>
      </c>
      <c r="K6" s="261" t="s">
        <v>5</v>
      </c>
      <c r="L6" s="279" t="s">
        <v>158</v>
      </c>
      <c r="M6" s="280"/>
      <c r="N6" s="280"/>
      <c r="O6" s="280"/>
      <c r="P6" s="258" t="s">
        <v>31</v>
      </c>
    </row>
    <row r="7" spans="1:16" ht="51">
      <c r="A7" s="284"/>
      <c r="B7" s="285"/>
      <c r="C7" s="285"/>
      <c r="D7" s="286"/>
      <c r="E7" s="262"/>
      <c r="F7" s="62" t="s">
        <v>159</v>
      </c>
      <c r="G7" s="62" t="s">
        <v>160</v>
      </c>
      <c r="H7" s="62" t="s">
        <v>161</v>
      </c>
      <c r="I7" s="62" t="s">
        <v>162</v>
      </c>
      <c r="J7" s="258"/>
      <c r="K7" s="262"/>
      <c r="L7" s="62" t="s">
        <v>159</v>
      </c>
      <c r="M7" s="62" t="s">
        <v>160</v>
      </c>
      <c r="N7" s="62" t="s">
        <v>161</v>
      </c>
      <c r="O7" s="62" t="s">
        <v>162</v>
      </c>
      <c r="P7" s="258"/>
    </row>
    <row r="8" spans="1:16" ht="12.75">
      <c r="A8" s="278" t="s">
        <v>81</v>
      </c>
      <c r="B8" s="278"/>
      <c r="C8" s="278"/>
      <c r="D8" s="278"/>
      <c r="E8" s="53">
        <v>129613</v>
      </c>
      <c r="F8" s="53"/>
      <c r="G8" s="53"/>
      <c r="H8" s="53"/>
      <c r="I8" s="53"/>
      <c r="J8" s="53">
        <f aca="true" t="shared" si="0" ref="J8:J20">SUM(E8:I8)</f>
        <v>129613</v>
      </c>
      <c r="K8" s="53">
        <v>129613</v>
      </c>
      <c r="L8" s="53"/>
      <c r="M8" s="53"/>
      <c r="N8" s="53"/>
      <c r="O8" s="53"/>
      <c r="P8" s="53">
        <f>SUM(K8:O8)</f>
        <v>129613</v>
      </c>
    </row>
    <row r="9" spans="1:16" ht="12.75">
      <c r="A9" s="256" t="s">
        <v>82</v>
      </c>
      <c r="B9" s="256"/>
      <c r="C9" s="256"/>
      <c r="D9" s="256"/>
      <c r="E9" s="46">
        <v>130559</v>
      </c>
      <c r="F9" s="46"/>
      <c r="G9" s="46"/>
      <c r="H9" s="46"/>
      <c r="I9" s="46"/>
      <c r="J9" s="46">
        <f t="shared" si="0"/>
        <v>130559</v>
      </c>
      <c r="K9" s="46">
        <v>130559</v>
      </c>
      <c r="L9" s="46"/>
      <c r="M9" s="46"/>
      <c r="N9" s="46"/>
      <c r="O9" s="46"/>
      <c r="P9" s="53">
        <f aca="true" t="shared" si="1" ref="P9:P50">SUM(K9:O9)</f>
        <v>130559</v>
      </c>
    </row>
    <row r="10" spans="1:16" ht="23.25" customHeight="1">
      <c r="A10" s="253" t="s">
        <v>83</v>
      </c>
      <c r="B10" s="254"/>
      <c r="C10" s="254"/>
      <c r="D10" s="255"/>
      <c r="E10" s="46">
        <v>119906</v>
      </c>
      <c r="F10" s="46"/>
      <c r="G10" s="46"/>
      <c r="H10" s="46"/>
      <c r="I10" s="46"/>
      <c r="J10" s="46">
        <f t="shared" si="0"/>
        <v>119906</v>
      </c>
      <c r="K10" s="46">
        <v>117082</v>
      </c>
      <c r="L10" s="46"/>
      <c r="M10" s="46"/>
      <c r="N10" s="46"/>
      <c r="O10" s="46"/>
      <c r="P10" s="53">
        <f t="shared" si="1"/>
        <v>117082</v>
      </c>
    </row>
    <row r="11" spans="1:16" ht="12.75">
      <c r="A11" s="275" t="s">
        <v>84</v>
      </c>
      <c r="B11" s="276"/>
      <c r="C11" s="276"/>
      <c r="D11" s="277"/>
      <c r="E11" s="46">
        <v>7958</v>
      </c>
      <c r="F11" s="46"/>
      <c r="G11" s="46"/>
      <c r="H11" s="46"/>
      <c r="I11" s="46"/>
      <c r="J11" s="46">
        <f t="shared" si="0"/>
        <v>7958</v>
      </c>
      <c r="K11" s="46">
        <v>7958</v>
      </c>
      <c r="L11" s="46"/>
      <c r="M11" s="46"/>
      <c r="N11" s="46"/>
      <c r="O11" s="46"/>
      <c r="P11" s="53">
        <f t="shared" si="1"/>
        <v>7958</v>
      </c>
    </row>
    <row r="12" spans="1:16" ht="12.75">
      <c r="A12" s="275" t="s">
        <v>85</v>
      </c>
      <c r="B12" s="276"/>
      <c r="C12" s="276"/>
      <c r="D12" s="277"/>
      <c r="E12" s="46">
        <v>260</v>
      </c>
      <c r="F12" s="46"/>
      <c r="G12" s="46"/>
      <c r="H12" s="46"/>
      <c r="I12" s="46"/>
      <c r="J12" s="46">
        <f t="shared" si="0"/>
        <v>260</v>
      </c>
      <c r="K12" s="46">
        <v>4876</v>
      </c>
      <c r="L12" s="46"/>
      <c r="M12" s="46"/>
      <c r="N12" s="46"/>
      <c r="O12" s="46"/>
      <c r="P12" s="53">
        <f t="shared" si="1"/>
        <v>4876</v>
      </c>
    </row>
    <row r="13" spans="1:16" ht="12.75">
      <c r="A13" s="275" t="s">
        <v>86</v>
      </c>
      <c r="B13" s="276"/>
      <c r="C13" s="276"/>
      <c r="D13" s="277"/>
      <c r="E13" s="46">
        <v>36740</v>
      </c>
      <c r="F13" s="46"/>
      <c r="G13" s="46"/>
      <c r="H13" s="46"/>
      <c r="I13" s="46"/>
      <c r="J13" s="46">
        <f t="shared" si="0"/>
        <v>36740</v>
      </c>
      <c r="K13" s="46">
        <v>36740</v>
      </c>
      <c r="L13" s="46"/>
      <c r="M13" s="46"/>
      <c r="N13" s="46"/>
      <c r="O13" s="46"/>
      <c r="P13" s="53">
        <f t="shared" si="1"/>
        <v>36740</v>
      </c>
    </row>
    <row r="14" spans="1:16" ht="25.5" customHeight="1">
      <c r="A14" s="253" t="s">
        <v>87</v>
      </c>
      <c r="B14" s="254"/>
      <c r="C14" s="254"/>
      <c r="D14" s="255"/>
      <c r="E14" s="46"/>
      <c r="F14" s="46"/>
      <c r="G14" s="46"/>
      <c r="H14" s="46"/>
      <c r="I14" s="46"/>
      <c r="J14" s="46">
        <f t="shared" si="0"/>
        <v>0</v>
      </c>
      <c r="K14" s="46"/>
      <c r="L14" s="46"/>
      <c r="M14" s="46"/>
      <c r="N14" s="46"/>
      <c r="O14" s="46"/>
      <c r="P14" s="53">
        <f t="shared" si="1"/>
        <v>0</v>
      </c>
    </row>
    <row r="15" spans="1:16" ht="23.25" customHeight="1">
      <c r="A15" s="253" t="s">
        <v>88</v>
      </c>
      <c r="B15" s="254"/>
      <c r="C15" s="254"/>
      <c r="D15" s="255"/>
      <c r="E15" s="46"/>
      <c r="F15" s="46"/>
      <c r="G15" s="46"/>
      <c r="H15" s="46"/>
      <c r="I15" s="46"/>
      <c r="J15" s="46">
        <f t="shared" si="0"/>
        <v>0</v>
      </c>
      <c r="K15" s="46"/>
      <c r="L15" s="46"/>
      <c r="M15" s="46"/>
      <c r="N15" s="46"/>
      <c r="O15" s="46"/>
      <c r="P15" s="53">
        <f t="shared" si="1"/>
        <v>0</v>
      </c>
    </row>
    <row r="16" spans="1:16" ht="23.25" customHeight="1">
      <c r="A16" s="253" t="s">
        <v>89</v>
      </c>
      <c r="B16" s="254"/>
      <c r="C16" s="254"/>
      <c r="D16" s="255"/>
      <c r="E16" s="46"/>
      <c r="F16" s="46"/>
      <c r="G16" s="46"/>
      <c r="H16" s="46"/>
      <c r="I16" s="46"/>
      <c r="J16" s="46">
        <f t="shared" si="0"/>
        <v>0</v>
      </c>
      <c r="K16" s="46"/>
      <c r="L16" s="46"/>
      <c r="M16" s="46"/>
      <c r="N16" s="46"/>
      <c r="O16" s="46"/>
      <c r="P16" s="53">
        <f t="shared" si="1"/>
        <v>0</v>
      </c>
    </row>
    <row r="17" spans="1:16" ht="12.75" customHeight="1">
      <c r="A17" s="253" t="s">
        <v>90</v>
      </c>
      <c r="B17" s="254"/>
      <c r="C17" s="254"/>
      <c r="D17" s="255"/>
      <c r="E17" s="46">
        <v>39194</v>
      </c>
      <c r="F17" s="46"/>
      <c r="G17" s="46">
        <v>65183</v>
      </c>
      <c r="H17" s="46"/>
      <c r="I17" s="46"/>
      <c r="J17" s="46">
        <f t="shared" si="0"/>
        <v>104377</v>
      </c>
      <c r="K17" s="46">
        <v>179197</v>
      </c>
      <c r="L17" s="46">
        <v>3505</v>
      </c>
      <c r="M17" s="46">
        <v>188217</v>
      </c>
      <c r="N17" s="46"/>
      <c r="O17" s="46">
        <v>7000</v>
      </c>
      <c r="P17" s="53">
        <f t="shared" si="1"/>
        <v>377919</v>
      </c>
    </row>
    <row r="18" spans="1:16" ht="12.75" customHeight="1">
      <c r="A18" s="267" t="s">
        <v>163</v>
      </c>
      <c r="B18" s="268"/>
      <c r="C18" s="268"/>
      <c r="D18" s="269"/>
      <c r="E18" s="46">
        <f>SUM(E8:E17)</f>
        <v>464230</v>
      </c>
      <c r="F18" s="46">
        <f>SUM(F8:F17)</f>
        <v>0</v>
      </c>
      <c r="G18" s="46">
        <f>SUM(G8:G17)</f>
        <v>65183</v>
      </c>
      <c r="H18" s="46">
        <f>SUM(H8:H17)</f>
        <v>0</v>
      </c>
      <c r="I18" s="46">
        <f>SUM(I8:I17)</f>
        <v>0</v>
      </c>
      <c r="J18" s="46">
        <f t="shared" si="0"/>
        <v>529413</v>
      </c>
      <c r="K18" s="46">
        <f>SUM(K8:K17)</f>
        <v>606025</v>
      </c>
      <c r="L18" s="46">
        <f>SUM(L8:L17)</f>
        <v>3505</v>
      </c>
      <c r="M18" s="46">
        <f>SUM(M8:M17)</f>
        <v>188217</v>
      </c>
      <c r="N18" s="46"/>
      <c r="O18" s="46">
        <f>SUM(O8:O17)</f>
        <v>7000</v>
      </c>
      <c r="P18" s="53">
        <f t="shared" si="1"/>
        <v>804747</v>
      </c>
    </row>
    <row r="19" spans="1:16" ht="12.75">
      <c r="A19" s="256"/>
      <c r="B19" s="256"/>
      <c r="C19" s="256"/>
      <c r="D19" s="256"/>
      <c r="E19" s="46"/>
      <c r="F19" s="46"/>
      <c r="G19" s="46"/>
      <c r="H19" s="46"/>
      <c r="I19" s="46"/>
      <c r="J19" s="46">
        <f t="shared" si="0"/>
        <v>0</v>
      </c>
      <c r="K19" s="46"/>
      <c r="L19" s="46"/>
      <c r="M19" s="46"/>
      <c r="N19" s="46"/>
      <c r="O19" s="46"/>
      <c r="P19" s="53">
        <f t="shared" si="1"/>
        <v>0</v>
      </c>
    </row>
    <row r="20" spans="1:16" ht="12.75">
      <c r="A20" s="270" t="s">
        <v>91</v>
      </c>
      <c r="B20" s="271"/>
      <c r="C20" s="271"/>
      <c r="D20" s="272"/>
      <c r="E20" s="46">
        <v>261795</v>
      </c>
      <c r="F20" s="46"/>
      <c r="G20" s="46"/>
      <c r="H20" s="46"/>
      <c r="I20" s="46"/>
      <c r="J20" s="46">
        <f t="shared" si="0"/>
        <v>261795</v>
      </c>
      <c r="K20" s="46">
        <v>261795</v>
      </c>
      <c r="L20" s="46"/>
      <c r="M20" s="46"/>
      <c r="N20" s="46"/>
      <c r="O20" s="46"/>
      <c r="P20" s="53">
        <f t="shared" si="1"/>
        <v>261795</v>
      </c>
    </row>
    <row r="21" spans="1:16" ht="12.75">
      <c r="A21" s="266"/>
      <c r="B21" s="266"/>
      <c r="C21" s="266"/>
      <c r="D21" s="26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53">
        <f t="shared" si="1"/>
        <v>0</v>
      </c>
    </row>
    <row r="22" spans="1:16" ht="12.75">
      <c r="A22" s="259" t="s">
        <v>92</v>
      </c>
      <c r="B22" s="259"/>
      <c r="C22" s="259"/>
      <c r="D22" s="259"/>
      <c r="E22" s="46"/>
      <c r="F22" s="46"/>
      <c r="G22" s="46"/>
      <c r="H22" s="46"/>
      <c r="I22" s="46"/>
      <c r="J22" s="46">
        <f aca="true" t="shared" si="2" ref="J22:J32">SUM(E22:I22)</f>
        <v>0</v>
      </c>
      <c r="K22" s="46"/>
      <c r="L22" s="46"/>
      <c r="M22" s="46"/>
      <c r="N22" s="46"/>
      <c r="O22" s="46"/>
      <c r="P22" s="53">
        <f t="shared" si="1"/>
        <v>0</v>
      </c>
    </row>
    <row r="23" spans="1:16" ht="12.75">
      <c r="A23" s="260" t="s">
        <v>93</v>
      </c>
      <c r="B23" s="260"/>
      <c r="C23" s="260"/>
      <c r="D23" s="260"/>
      <c r="E23" s="46">
        <v>5197</v>
      </c>
      <c r="F23" s="46"/>
      <c r="G23" s="46">
        <v>35171</v>
      </c>
      <c r="H23" s="46"/>
      <c r="I23" s="46">
        <v>94</v>
      </c>
      <c r="J23" s="46">
        <f t="shared" si="2"/>
        <v>40462</v>
      </c>
      <c r="K23" s="46">
        <v>12614</v>
      </c>
      <c r="L23" s="46">
        <v>648</v>
      </c>
      <c r="M23" s="46">
        <v>35171</v>
      </c>
      <c r="N23" s="46"/>
      <c r="O23" s="46">
        <v>94</v>
      </c>
      <c r="P23" s="53">
        <f t="shared" si="1"/>
        <v>48527</v>
      </c>
    </row>
    <row r="24" spans="1:16" ht="12.75">
      <c r="A24" s="256" t="s">
        <v>94</v>
      </c>
      <c r="B24" s="256"/>
      <c r="C24" s="256"/>
      <c r="D24" s="256"/>
      <c r="E24" s="46"/>
      <c r="F24" s="46">
        <v>472</v>
      </c>
      <c r="G24" s="46">
        <v>5627</v>
      </c>
      <c r="H24" s="46"/>
      <c r="I24" s="46"/>
      <c r="J24" s="46">
        <f t="shared" si="2"/>
        <v>6099</v>
      </c>
      <c r="K24" s="46"/>
      <c r="L24" s="46">
        <v>682</v>
      </c>
      <c r="M24" s="46">
        <v>5627</v>
      </c>
      <c r="N24" s="46"/>
      <c r="O24" s="46"/>
      <c r="P24" s="53">
        <f t="shared" si="1"/>
        <v>6309</v>
      </c>
    </row>
    <row r="25" spans="1:16" ht="12.75">
      <c r="A25" s="256" t="s">
        <v>175</v>
      </c>
      <c r="B25" s="256"/>
      <c r="C25" s="256"/>
      <c r="D25" s="256"/>
      <c r="E25" s="46">
        <v>15002</v>
      </c>
      <c r="F25" s="46"/>
      <c r="G25" s="46">
        <v>9007</v>
      </c>
      <c r="H25" s="46"/>
      <c r="I25" s="46"/>
      <c r="J25" s="46">
        <f t="shared" si="2"/>
        <v>24009</v>
      </c>
      <c r="K25" s="46">
        <v>15002</v>
      </c>
      <c r="L25" s="46"/>
      <c r="M25" s="46">
        <v>9007</v>
      </c>
      <c r="N25" s="46"/>
      <c r="O25" s="46"/>
      <c r="P25" s="53">
        <f t="shared" si="1"/>
        <v>24009</v>
      </c>
    </row>
    <row r="26" spans="1:16" ht="12.75">
      <c r="A26" s="259" t="s">
        <v>176</v>
      </c>
      <c r="B26" s="259"/>
      <c r="C26" s="259"/>
      <c r="D26" s="259"/>
      <c r="E26" s="46"/>
      <c r="F26" s="46"/>
      <c r="G26" s="46">
        <v>1700</v>
      </c>
      <c r="H26" s="46">
        <v>5039</v>
      </c>
      <c r="I26" s="46"/>
      <c r="J26" s="46">
        <f t="shared" si="2"/>
        <v>6739</v>
      </c>
      <c r="K26" s="46"/>
      <c r="L26" s="46"/>
      <c r="M26" s="46">
        <v>1700</v>
      </c>
      <c r="N26" s="46">
        <v>5039</v>
      </c>
      <c r="O26" s="46"/>
      <c r="P26" s="53">
        <f t="shared" si="1"/>
        <v>6739</v>
      </c>
    </row>
    <row r="27" spans="1:16" ht="12.75">
      <c r="A27" s="256" t="s">
        <v>95</v>
      </c>
      <c r="B27" s="256"/>
      <c r="C27" s="256"/>
      <c r="D27" s="256"/>
      <c r="E27" s="46">
        <v>5454</v>
      </c>
      <c r="F27" s="46">
        <v>128</v>
      </c>
      <c r="G27" s="46">
        <v>11474</v>
      </c>
      <c r="H27" s="46">
        <v>1361</v>
      </c>
      <c r="I27" s="46">
        <v>6</v>
      </c>
      <c r="J27" s="46">
        <f t="shared" si="2"/>
        <v>18423</v>
      </c>
      <c r="K27" s="46">
        <v>7458</v>
      </c>
      <c r="L27" s="46">
        <v>306</v>
      </c>
      <c r="M27" s="46">
        <v>11474</v>
      </c>
      <c r="N27" s="46">
        <v>1361</v>
      </c>
      <c r="O27" s="46">
        <v>6</v>
      </c>
      <c r="P27" s="53">
        <f t="shared" si="1"/>
        <v>20605</v>
      </c>
    </row>
    <row r="28" spans="1:16" ht="12.75">
      <c r="A28" s="275" t="s">
        <v>96</v>
      </c>
      <c r="B28" s="276"/>
      <c r="C28" s="276"/>
      <c r="D28" s="277"/>
      <c r="E28" s="46"/>
      <c r="F28" s="46"/>
      <c r="G28" s="46"/>
      <c r="H28" s="46"/>
      <c r="I28" s="46"/>
      <c r="J28" s="46">
        <f t="shared" si="2"/>
        <v>0</v>
      </c>
      <c r="K28" s="46"/>
      <c r="L28" s="46"/>
      <c r="M28" s="46"/>
      <c r="N28" s="46"/>
      <c r="O28" s="46"/>
      <c r="P28" s="53">
        <f t="shared" si="1"/>
        <v>0</v>
      </c>
    </row>
    <row r="29" spans="1:16" ht="12.75">
      <c r="A29" s="256" t="s">
        <v>97</v>
      </c>
      <c r="B29" s="256"/>
      <c r="C29" s="256"/>
      <c r="D29" s="256"/>
      <c r="E29" s="46"/>
      <c r="F29" s="46"/>
      <c r="G29" s="46"/>
      <c r="H29" s="46"/>
      <c r="I29" s="46"/>
      <c r="J29" s="46">
        <f t="shared" si="2"/>
        <v>0</v>
      </c>
      <c r="K29" s="46">
        <v>1500</v>
      </c>
      <c r="L29" s="46"/>
      <c r="M29" s="46"/>
      <c r="N29" s="46"/>
      <c r="O29" s="46"/>
      <c r="P29" s="53">
        <f t="shared" si="1"/>
        <v>1500</v>
      </c>
    </row>
    <row r="30" spans="1:16" ht="12.75">
      <c r="A30" s="256" t="s">
        <v>98</v>
      </c>
      <c r="B30" s="266"/>
      <c r="C30" s="266"/>
      <c r="D30" s="266"/>
      <c r="E30" s="46"/>
      <c r="F30" s="46"/>
      <c r="G30" s="46"/>
      <c r="H30" s="46"/>
      <c r="I30" s="46"/>
      <c r="J30" s="46">
        <f t="shared" si="2"/>
        <v>0</v>
      </c>
      <c r="K30" s="46"/>
      <c r="L30" s="46"/>
      <c r="M30" s="46"/>
      <c r="N30" s="46"/>
      <c r="O30" s="46"/>
      <c r="P30" s="53">
        <f t="shared" si="1"/>
        <v>0</v>
      </c>
    </row>
    <row r="31" spans="1:16" ht="12.75">
      <c r="A31" s="275" t="s">
        <v>99</v>
      </c>
      <c r="B31" s="276"/>
      <c r="C31" s="276"/>
      <c r="D31" s="277"/>
      <c r="E31" s="46"/>
      <c r="F31" s="46"/>
      <c r="G31" s="46"/>
      <c r="H31" s="46"/>
      <c r="I31" s="46"/>
      <c r="J31" s="46">
        <f t="shared" si="2"/>
        <v>0</v>
      </c>
      <c r="K31" s="46">
        <v>1000</v>
      </c>
      <c r="L31" s="46"/>
      <c r="M31" s="46"/>
      <c r="N31" s="46"/>
      <c r="O31" s="46"/>
      <c r="P31" s="53">
        <f t="shared" si="1"/>
        <v>1000</v>
      </c>
    </row>
    <row r="32" spans="1:16" ht="12.75">
      <c r="A32" s="266" t="s">
        <v>100</v>
      </c>
      <c r="B32" s="266"/>
      <c r="C32" s="266"/>
      <c r="D32" s="266"/>
      <c r="E32" s="46">
        <f>SUM(E22:E31)</f>
        <v>25653</v>
      </c>
      <c r="F32" s="46">
        <f>SUM(F22:F31)</f>
        <v>600</v>
      </c>
      <c r="G32" s="46">
        <f>SUM(G22:G31)</f>
        <v>62979</v>
      </c>
      <c r="H32" s="46">
        <f>SUM(H22:H31)</f>
        <v>6400</v>
      </c>
      <c r="I32" s="46">
        <f>SUM(I22:I31)</f>
        <v>100</v>
      </c>
      <c r="J32" s="46">
        <f t="shared" si="2"/>
        <v>95732</v>
      </c>
      <c r="K32" s="46">
        <f>SUM(K22:K31)</f>
        <v>37574</v>
      </c>
      <c r="L32" s="46">
        <f>SUM(L22:L31)</f>
        <v>1636</v>
      </c>
      <c r="M32" s="46">
        <f>SUM(M22:M31)</f>
        <v>62979</v>
      </c>
      <c r="N32" s="46">
        <f>SUM(N22:N31)</f>
        <v>6400</v>
      </c>
      <c r="O32" s="46">
        <f>SUM(O23:O31)</f>
        <v>100</v>
      </c>
      <c r="P32" s="53">
        <f t="shared" si="1"/>
        <v>108689</v>
      </c>
    </row>
    <row r="33" spans="1:16" ht="12.75">
      <c r="A33" s="293"/>
      <c r="B33" s="293"/>
      <c r="C33" s="293"/>
      <c r="D33" s="29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3">
        <f t="shared" si="1"/>
        <v>0</v>
      </c>
    </row>
    <row r="34" spans="1:16" ht="23.25" customHeight="1">
      <c r="A34" s="260" t="s">
        <v>101</v>
      </c>
      <c r="B34" s="260"/>
      <c r="C34" s="260"/>
      <c r="D34" s="260"/>
      <c r="E34" s="46"/>
      <c r="F34" s="46"/>
      <c r="G34" s="46"/>
      <c r="H34" s="46"/>
      <c r="I34" s="46"/>
      <c r="J34" s="46">
        <f>SUM(E34:I34)</f>
        <v>0</v>
      </c>
      <c r="K34" s="46"/>
      <c r="L34" s="46"/>
      <c r="M34" s="46"/>
      <c r="N34" s="46"/>
      <c r="O34" s="46"/>
      <c r="P34" s="53">
        <f t="shared" si="1"/>
        <v>0</v>
      </c>
    </row>
    <row r="35" spans="1:16" ht="23.25" customHeight="1">
      <c r="A35" s="260" t="s">
        <v>102</v>
      </c>
      <c r="B35" s="260"/>
      <c r="C35" s="260"/>
      <c r="D35" s="260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53">
        <f t="shared" si="1"/>
        <v>0</v>
      </c>
    </row>
    <row r="36" spans="1:16" ht="12.75">
      <c r="A36" s="256" t="s">
        <v>136</v>
      </c>
      <c r="B36" s="256"/>
      <c r="C36" s="256"/>
      <c r="D36" s="256"/>
      <c r="E36" s="46"/>
      <c r="F36" s="46"/>
      <c r="G36" s="46"/>
      <c r="H36" s="46"/>
      <c r="I36" s="46"/>
      <c r="J36" s="46">
        <f>SUM(E36:I36)</f>
        <v>0</v>
      </c>
      <c r="K36" s="46">
        <v>100</v>
      </c>
      <c r="L36" s="46"/>
      <c r="M36" s="46">
        <v>2027</v>
      </c>
      <c r="N36" s="46"/>
      <c r="O36" s="46"/>
      <c r="P36" s="53">
        <f t="shared" si="1"/>
        <v>2127</v>
      </c>
    </row>
    <row r="37" spans="1:16" ht="12.75">
      <c r="A37" s="266" t="s">
        <v>104</v>
      </c>
      <c r="B37" s="266"/>
      <c r="C37" s="266"/>
      <c r="D37" s="266"/>
      <c r="E37" s="46">
        <f>SUM(E34:E36)</f>
        <v>0</v>
      </c>
      <c r="F37" s="46">
        <f>SUM(F34:F36)</f>
        <v>0</v>
      </c>
      <c r="G37" s="46">
        <f>SUM(G34:G36)</f>
        <v>0</v>
      </c>
      <c r="H37" s="46">
        <f>SUM(H34:H36)</f>
        <v>0</v>
      </c>
      <c r="I37" s="46">
        <f>SUM(I34:I36)</f>
        <v>0</v>
      </c>
      <c r="J37" s="46">
        <f>SUM(E37:I37)</f>
        <v>0</v>
      </c>
      <c r="K37" s="46">
        <f>SUM(K34:K36)</f>
        <v>100</v>
      </c>
      <c r="L37" s="46">
        <f>SUM(L34:L36)</f>
        <v>0</v>
      </c>
      <c r="M37" s="46">
        <f>SUM(M34:M36)</f>
        <v>2027</v>
      </c>
      <c r="N37" s="46"/>
      <c r="O37" s="46"/>
      <c r="P37" s="53">
        <f t="shared" si="1"/>
        <v>2127</v>
      </c>
    </row>
    <row r="38" spans="1:16" ht="12.75">
      <c r="A38" s="256"/>
      <c r="B38" s="256"/>
      <c r="C38" s="256"/>
      <c r="D38" s="25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53">
        <f t="shared" si="1"/>
        <v>0</v>
      </c>
    </row>
    <row r="39" spans="1:16" ht="12.75">
      <c r="A39" s="266" t="s">
        <v>156</v>
      </c>
      <c r="B39" s="266"/>
      <c r="C39" s="266"/>
      <c r="D39" s="266"/>
      <c r="E39" s="46">
        <f>E18+E20+E32+E37</f>
        <v>751678</v>
      </c>
      <c r="F39" s="46">
        <f>F18+F20+F32+F37</f>
        <v>600</v>
      </c>
      <c r="G39" s="46">
        <f>G18+G20+G32+G37</f>
        <v>128162</v>
      </c>
      <c r="H39" s="46">
        <f>H18+H20+H32+H37</f>
        <v>6400</v>
      </c>
      <c r="I39" s="46">
        <f>I18+I20+I32+I37</f>
        <v>100</v>
      </c>
      <c r="J39" s="46">
        <f>SUM(E39:I39)</f>
        <v>886940</v>
      </c>
      <c r="K39" s="46">
        <f>SUM(K18+K20+K32+K37)</f>
        <v>905494</v>
      </c>
      <c r="L39" s="46">
        <f>SUM(L18+L20+L32+L37)</f>
        <v>5141</v>
      </c>
      <c r="M39" s="46">
        <v>253223</v>
      </c>
      <c r="N39" s="46">
        <v>6400</v>
      </c>
      <c r="O39" s="46">
        <v>7100</v>
      </c>
      <c r="P39" s="53">
        <f t="shared" si="1"/>
        <v>1177358</v>
      </c>
    </row>
    <row r="40" spans="1:16" ht="12.75">
      <c r="A40" s="256"/>
      <c r="B40" s="256"/>
      <c r="C40" s="256"/>
      <c r="D40" s="25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53">
        <f t="shared" si="1"/>
        <v>0</v>
      </c>
    </row>
    <row r="41" spans="1:16" ht="12.75">
      <c r="A41" s="256" t="s">
        <v>123</v>
      </c>
      <c r="B41" s="256"/>
      <c r="C41" s="256"/>
      <c r="D41" s="256"/>
      <c r="E41" s="46"/>
      <c r="F41" s="46"/>
      <c r="G41" s="46"/>
      <c r="H41" s="46"/>
      <c r="I41" s="46"/>
      <c r="J41" s="46">
        <f aca="true" t="shared" si="3" ref="J41:J48">SUM(E41:I41)</f>
        <v>0</v>
      </c>
      <c r="K41" s="46"/>
      <c r="L41" s="46"/>
      <c r="M41" s="46"/>
      <c r="N41" s="46"/>
      <c r="O41" s="46"/>
      <c r="P41" s="53">
        <f t="shared" si="1"/>
        <v>0</v>
      </c>
    </row>
    <row r="42" spans="1:16" ht="12.75">
      <c r="A42" s="256" t="s">
        <v>54</v>
      </c>
      <c r="B42" s="256"/>
      <c r="C42" s="256"/>
      <c r="D42" s="256"/>
      <c r="E42" s="46"/>
      <c r="F42" s="46"/>
      <c r="G42" s="46"/>
      <c r="H42" s="46"/>
      <c r="I42" s="46"/>
      <c r="J42" s="46">
        <f t="shared" si="3"/>
        <v>0</v>
      </c>
      <c r="K42" s="46"/>
      <c r="L42" s="46"/>
      <c r="M42" s="46"/>
      <c r="N42" s="46"/>
      <c r="O42" s="46"/>
      <c r="P42" s="53">
        <f t="shared" si="1"/>
        <v>0</v>
      </c>
    </row>
    <row r="43" spans="1:16" ht="12.75">
      <c r="A43" s="256" t="s">
        <v>124</v>
      </c>
      <c r="B43" s="256"/>
      <c r="C43" s="256"/>
      <c r="D43" s="256"/>
      <c r="E43" s="46"/>
      <c r="F43" s="46"/>
      <c r="G43" s="46"/>
      <c r="H43" s="46"/>
      <c r="I43" s="46"/>
      <c r="J43" s="46">
        <f t="shared" si="3"/>
        <v>0</v>
      </c>
      <c r="K43" s="46">
        <v>158750</v>
      </c>
      <c r="L43" s="46">
        <v>8706</v>
      </c>
      <c r="M43" s="46">
        <v>47888</v>
      </c>
      <c r="N43" s="46">
        <v>123</v>
      </c>
      <c r="O43" s="46">
        <v>3734</v>
      </c>
      <c r="P43" s="53">
        <f t="shared" si="1"/>
        <v>219201</v>
      </c>
    </row>
    <row r="44" spans="1:16" ht="12.75">
      <c r="A44" s="256" t="s">
        <v>125</v>
      </c>
      <c r="B44" s="256"/>
      <c r="C44" s="256"/>
      <c r="D44" s="256"/>
      <c r="E44" s="46"/>
      <c r="F44" s="46"/>
      <c r="G44" s="46"/>
      <c r="H44" s="46"/>
      <c r="I44" s="46"/>
      <c r="J44" s="46">
        <f t="shared" si="3"/>
        <v>0</v>
      </c>
      <c r="K44" s="46"/>
      <c r="L44" s="46"/>
      <c r="M44" s="46"/>
      <c r="N44" s="46"/>
      <c r="O44" s="46"/>
      <c r="P44" s="53">
        <f t="shared" si="1"/>
        <v>0</v>
      </c>
    </row>
    <row r="45" spans="1:16" ht="12.75">
      <c r="A45" s="256" t="s">
        <v>126</v>
      </c>
      <c r="B45" s="256"/>
      <c r="C45" s="256"/>
      <c r="D45" s="256"/>
      <c r="E45" s="46"/>
      <c r="F45" s="46"/>
      <c r="G45" s="46"/>
      <c r="H45" s="46"/>
      <c r="I45" s="46"/>
      <c r="J45" s="46">
        <f t="shared" si="3"/>
        <v>0</v>
      </c>
      <c r="K45" s="46"/>
      <c r="L45" s="46"/>
      <c r="M45" s="46"/>
      <c r="N45" s="46"/>
      <c r="O45" s="46"/>
      <c r="P45" s="53">
        <f t="shared" si="1"/>
        <v>0</v>
      </c>
    </row>
    <row r="46" spans="1:16" ht="12.75">
      <c r="A46" s="256" t="s">
        <v>192</v>
      </c>
      <c r="B46" s="256"/>
      <c r="C46" s="256"/>
      <c r="D46" s="256"/>
      <c r="E46" s="46"/>
      <c r="F46" s="46">
        <v>191638</v>
      </c>
      <c r="G46" s="46">
        <v>233288</v>
      </c>
      <c r="H46" s="46">
        <v>151102</v>
      </c>
      <c r="I46" s="46">
        <v>18230</v>
      </c>
      <c r="J46" s="46">
        <f t="shared" si="3"/>
        <v>594258</v>
      </c>
      <c r="K46" s="46"/>
      <c r="L46" s="46">
        <v>190468</v>
      </c>
      <c r="M46" s="46">
        <v>236862</v>
      </c>
      <c r="N46" s="46">
        <v>149287</v>
      </c>
      <c r="O46" s="46">
        <v>17899</v>
      </c>
      <c r="P46" s="53">
        <f t="shared" si="1"/>
        <v>594516</v>
      </c>
    </row>
    <row r="47" spans="1:16" ht="12.75">
      <c r="A47" s="275" t="s">
        <v>216</v>
      </c>
      <c r="B47" s="276"/>
      <c r="C47" s="276"/>
      <c r="D47" s="277"/>
      <c r="E47" s="46"/>
      <c r="F47" s="46"/>
      <c r="G47" s="46"/>
      <c r="H47" s="46"/>
      <c r="I47" s="46"/>
      <c r="J47" s="46">
        <f>SUM(E47:I47)</f>
        <v>0</v>
      </c>
      <c r="K47" s="46"/>
      <c r="L47" s="46"/>
      <c r="M47" s="46"/>
      <c r="N47" s="46"/>
      <c r="O47" s="46"/>
      <c r="P47" s="53">
        <f t="shared" si="1"/>
        <v>0</v>
      </c>
    </row>
    <row r="48" spans="1:16" ht="12.75">
      <c r="A48" s="266" t="s">
        <v>217</v>
      </c>
      <c r="B48" s="266"/>
      <c r="C48" s="266"/>
      <c r="D48" s="266"/>
      <c r="E48" s="46">
        <f>SUM(E41:E47)</f>
        <v>0</v>
      </c>
      <c r="F48" s="46">
        <f>SUM(F41:F47)</f>
        <v>191638</v>
      </c>
      <c r="G48" s="46">
        <f>SUM(G41:G47)</f>
        <v>233288</v>
      </c>
      <c r="H48" s="46">
        <f>SUM(H41:H47)</f>
        <v>151102</v>
      </c>
      <c r="I48" s="46">
        <f>SUM(I41:I47)</f>
        <v>18230</v>
      </c>
      <c r="J48" s="46">
        <f t="shared" si="3"/>
        <v>594258</v>
      </c>
      <c r="K48" s="46">
        <f>SUM(K41:K47)</f>
        <v>158750</v>
      </c>
      <c r="L48" s="46">
        <f>SUM(L41:L47)</f>
        <v>199174</v>
      </c>
      <c r="M48" s="46">
        <f>SUM(M41:M47)</f>
        <v>284750</v>
      </c>
      <c r="N48" s="46">
        <f>SUM(N41:N47)</f>
        <v>149410</v>
      </c>
      <c r="O48" s="46">
        <f>SUM(O41:O47)</f>
        <v>21633</v>
      </c>
      <c r="P48" s="53">
        <f t="shared" si="1"/>
        <v>813717</v>
      </c>
    </row>
    <row r="49" spans="1:16" ht="12.75">
      <c r="A49" s="256"/>
      <c r="B49" s="256"/>
      <c r="C49" s="256"/>
      <c r="D49" s="25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53">
        <f t="shared" si="1"/>
        <v>0</v>
      </c>
    </row>
    <row r="50" spans="1:16" ht="12.75">
      <c r="A50" s="266" t="s">
        <v>127</v>
      </c>
      <c r="B50" s="266"/>
      <c r="C50" s="266"/>
      <c r="D50" s="266"/>
      <c r="E50" s="46">
        <f>E39+E48</f>
        <v>751678</v>
      </c>
      <c r="F50" s="46">
        <f>F39+F48</f>
        <v>192238</v>
      </c>
      <c r="G50" s="46">
        <f>G39+G48</f>
        <v>361450</v>
      </c>
      <c r="H50" s="46">
        <f>H39+H48</f>
        <v>157502</v>
      </c>
      <c r="I50" s="46">
        <f>I39+I48</f>
        <v>18330</v>
      </c>
      <c r="J50" s="46">
        <f>SUM(E50:I50)</f>
        <v>1481198</v>
      </c>
      <c r="K50" s="46">
        <f>SUM(K39+K48)</f>
        <v>1064244</v>
      </c>
      <c r="L50" s="46">
        <f>SUM(L39+L48)</f>
        <v>204315</v>
      </c>
      <c r="M50" s="46">
        <f>SUM(M39+M48)</f>
        <v>537973</v>
      </c>
      <c r="N50" s="46">
        <f>SUM(N39+N48)</f>
        <v>155810</v>
      </c>
      <c r="O50" s="46">
        <f>SUM(O39+O48)</f>
        <v>28733</v>
      </c>
      <c r="P50" s="53">
        <f t="shared" si="1"/>
        <v>1991075</v>
      </c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6" ht="12.75">
      <c r="A52" s="273"/>
      <c r="B52" s="274"/>
      <c r="C52" s="274"/>
      <c r="D52" s="292"/>
      <c r="E52" s="263" t="s">
        <v>241</v>
      </c>
      <c r="F52" s="274"/>
      <c r="G52" s="274"/>
      <c r="H52" s="274"/>
      <c r="I52" s="274"/>
      <c r="J52" s="292"/>
      <c r="K52" s="263" t="s">
        <v>251</v>
      </c>
      <c r="L52" s="264"/>
      <c r="M52" s="264"/>
      <c r="N52" s="264"/>
      <c r="O52" s="264"/>
      <c r="P52" s="265"/>
    </row>
    <row r="53" spans="1:16" ht="12.75" customHeight="1">
      <c r="A53" s="281" t="s">
        <v>2</v>
      </c>
      <c r="B53" s="282"/>
      <c r="C53" s="282"/>
      <c r="D53" s="283"/>
      <c r="E53" s="261" t="s">
        <v>5</v>
      </c>
      <c r="F53" s="279" t="s">
        <v>158</v>
      </c>
      <c r="G53" s="280"/>
      <c r="H53" s="280"/>
      <c r="I53" s="280"/>
      <c r="J53" s="304" t="s">
        <v>31</v>
      </c>
      <c r="K53" s="261" t="s">
        <v>5</v>
      </c>
      <c r="L53" s="279" t="s">
        <v>158</v>
      </c>
      <c r="M53" s="280"/>
      <c r="N53" s="280"/>
      <c r="O53" s="280"/>
      <c r="P53" s="304" t="s">
        <v>31</v>
      </c>
    </row>
    <row r="54" spans="1:16" ht="54.75" customHeight="1">
      <c r="A54" s="284"/>
      <c r="B54" s="285"/>
      <c r="C54" s="285"/>
      <c r="D54" s="286"/>
      <c r="E54" s="262"/>
      <c r="F54" s="62" t="s">
        <v>159</v>
      </c>
      <c r="G54" s="62" t="s">
        <v>160</v>
      </c>
      <c r="H54" s="62" t="s">
        <v>161</v>
      </c>
      <c r="I54" s="62" t="s">
        <v>162</v>
      </c>
      <c r="J54" s="305"/>
      <c r="K54" s="262"/>
      <c r="L54" s="62" t="s">
        <v>159</v>
      </c>
      <c r="M54" s="62" t="s">
        <v>160</v>
      </c>
      <c r="N54" s="62" t="s">
        <v>161</v>
      </c>
      <c r="O54" s="62" t="s">
        <v>162</v>
      </c>
      <c r="P54" s="305"/>
    </row>
    <row r="55" spans="1:16" ht="12.75">
      <c r="A55" s="259" t="s">
        <v>105</v>
      </c>
      <c r="B55" s="259"/>
      <c r="C55" s="259"/>
      <c r="D55" s="259"/>
      <c r="E55" s="45"/>
      <c r="F55" s="46"/>
      <c r="G55" s="46"/>
      <c r="H55" s="46"/>
      <c r="I55" s="46"/>
      <c r="J55" s="46">
        <f aca="true" t="shared" si="4" ref="J55:J60">SUM(E55:I55)</f>
        <v>0</v>
      </c>
      <c r="K55">
        <v>107</v>
      </c>
      <c r="L55" s="45"/>
      <c r="M55" s="46"/>
      <c r="N55" s="46"/>
      <c r="O55" s="46"/>
      <c r="P55" s="46">
        <f>SUM(K55:O55)</f>
        <v>107</v>
      </c>
    </row>
    <row r="56" spans="1:16" ht="23.25" customHeight="1">
      <c r="A56" s="300" t="s">
        <v>106</v>
      </c>
      <c r="B56" s="300"/>
      <c r="C56" s="300"/>
      <c r="D56" s="300"/>
      <c r="E56" s="45"/>
      <c r="F56" s="46"/>
      <c r="G56" s="46"/>
      <c r="H56" s="46"/>
      <c r="I56" s="46"/>
      <c r="J56" s="46">
        <f t="shared" si="4"/>
        <v>0</v>
      </c>
      <c r="K56" s="45"/>
      <c r="L56" s="46"/>
      <c r="M56" s="46"/>
      <c r="N56" s="46"/>
      <c r="O56" s="46"/>
      <c r="P56" s="46">
        <f aca="true" t="shared" si="5" ref="P56:P89">SUM(K56:O56)</f>
        <v>0</v>
      </c>
    </row>
    <row r="57" spans="1:16" ht="23.25" customHeight="1">
      <c r="A57" s="287" t="s">
        <v>107</v>
      </c>
      <c r="B57" s="287"/>
      <c r="C57" s="287"/>
      <c r="D57" s="287"/>
      <c r="E57" s="45"/>
      <c r="F57" s="46"/>
      <c r="G57" s="46"/>
      <c r="H57" s="46"/>
      <c r="I57" s="46"/>
      <c r="J57" s="46">
        <f t="shared" si="4"/>
        <v>0</v>
      </c>
      <c r="K57" s="45"/>
      <c r="L57" s="46"/>
      <c r="M57" s="46"/>
      <c r="N57" s="46"/>
      <c r="O57" s="46"/>
      <c r="P57" s="46">
        <f t="shared" si="5"/>
        <v>0</v>
      </c>
    </row>
    <row r="58" spans="1:16" ht="23.25" customHeight="1">
      <c r="A58" s="287" t="s">
        <v>108</v>
      </c>
      <c r="B58" s="287"/>
      <c r="C58" s="287"/>
      <c r="D58" s="287"/>
      <c r="E58" s="45"/>
      <c r="F58" s="46"/>
      <c r="G58" s="46"/>
      <c r="H58" s="46"/>
      <c r="I58" s="46"/>
      <c r="J58" s="46">
        <f t="shared" si="4"/>
        <v>0</v>
      </c>
      <c r="K58" s="45"/>
      <c r="L58" s="46"/>
      <c r="M58" s="46"/>
      <c r="N58" s="46"/>
      <c r="O58" s="46"/>
      <c r="P58" s="46">
        <f t="shared" si="5"/>
        <v>0</v>
      </c>
    </row>
    <row r="59" spans="1:16" ht="23.25" customHeight="1">
      <c r="A59" s="289" t="s">
        <v>109</v>
      </c>
      <c r="B59" s="290"/>
      <c r="C59" s="290"/>
      <c r="D59" s="291"/>
      <c r="E59" s="45">
        <v>90424</v>
      </c>
      <c r="F59" s="46"/>
      <c r="G59" s="46"/>
      <c r="H59" s="46"/>
      <c r="I59" s="46"/>
      <c r="J59" s="46">
        <f t="shared" si="4"/>
        <v>90424</v>
      </c>
      <c r="K59" s="45">
        <v>393131</v>
      </c>
      <c r="L59" s="46"/>
      <c r="M59" s="46"/>
      <c r="N59" s="46"/>
      <c r="O59" s="46"/>
      <c r="P59" s="46">
        <f t="shared" si="5"/>
        <v>393131</v>
      </c>
    </row>
    <row r="60" spans="1:16" ht="19.5" customHeight="1">
      <c r="A60" s="302" t="s">
        <v>110</v>
      </c>
      <c r="B60" s="302"/>
      <c r="C60" s="302"/>
      <c r="D60" s="302"/>
      <c r="E60" s="45">
        <f>SUM(E55:E59)</f>
        <v>90424</v>
      </c>
      <c r="F60" s="45">
        <f>SUM(F55:F59)</f>
        <v>0</v>
      </c>
      <c r="G60" s="45">
        <f>SUM(G55:G59)</f>
        <v>0</v>
      </c>
      <c r="H60" s="45">
        <f>SUM(H55:H59)</f>
        <v>0</v>
      </c>
      <c r="I60" s="45">
        <f>SUM(I55:I59)</f>
        <v>0</v>
      </c>
      <c r="J60" s="46">
        <f t="shared" si="4"/>
        <v>90424</v>
      </c>
      <c r="K60" s="45">
        <f>SUM(K55:K59)</f>
        <v>393238</v>
      </c>
      <c r="L60" s="45"/>
      <c r="M60" s="45"/>
      <c r="N60" s="45"/>
      <c r="O60" s="45"/>
      <c r="P60" s="46">
        <f t="shared" si="5"/>
        <v>393238</v>
      </c>
    </row>
    <row r="61" spans="1:16" ht="12.75" customHeight="1">
      <c r="A61" s="301"/>
      <c r="B61" s="301"/>
      <c r="C61" s="301"/>
      <c r="D61" s="301"/>
      <c r="E61" s="45"/>
      <c r="F61" s="46"/>
      <c r="G61" s="46"/>
      <c r="H61" s="46"/>
      <c r="I61" s="46"/>
      <c r="J61" s="46"/>
      <c r="K61" s="45"/>
      <c r="L61" s="46"/>
      <c r="M61" s="46"/>
      <c r="N61" s="46"/>
      <c r="O61" s="46"/>
      <c r="P61" s="46">
        <f t="shared" si="5"/>
        <v>0</v>
      </c>
    </row>
    <row r="62" spans="1:16" ht="12.75" customHeight="1">
      <c r="A62" s="287" t="s">
        <v>114</v>
      </c>
      <c r="B62" s="287"/>
      <c r="C62" s="287"/>
      <c r="D62" s="287"/>
      <c r="E62" s="45"/>
      <c r="F62" s="46"/>
      <c r="G62" s="46"/>
      <c r="H62" s="46"/>
      <c r="I62" s="46"/>
      <c r="J62" s="46">
        <f>SUM(E62:I62)</f>
        <v>0</v>
      </c>
      <c r="K62" s="45"/>
      <c r="L62" s="46"/>
      <c r="M62" s="46"/>
      <c r="N62" s="46"/>
      <c r="O62" s="46"/>
      <c r="P62" s="46">
        <f t="shared" si="5"/>
        <v>0</v>
      </c>
    </row>
    <row r="63" spans="1:16" ht="12.75" customHeight="1">
      <c r="A63" s="287" t="s">
        <v>115</v>
      </c>
      <c r="B63" s="287"/>
      <c r="C63" s="287"/>
      <c r="D63" s="287"/>
      <c r="E63" s="45">
        <v>7772</v>
      </c>
      <c r="F63" s="46"/>
      <c r="G63" s="46"/>
      <c r="H63" s="46"/>
      <c r="I63" s="46"/>
      <c r="J63" s="46">
        <f>SUM(E63:I63)</f>
        <v>7772</v>
      </c>
      <c r="K63" s="45">
        <v>7772</v>
      </c>
      <c r="L63" s="46"/>
      <c r="M63" s="46"/>
      <c r="N63" s="46"/>
      <c r="O63" s="46"/>
      <c r="P63" s="46">
        <f t="shared" si="5"/>
        <v>7772</v>
      </c>
    </row>
    <row r="64" spans="1:16" ht="12.75">
      <c r="A64" s="256" t="s">
        <v>116</v>
      </c>
      <c r="B64" s="256"/>
      <c r="C64" s="256"/>
      <c r="D64" s="256"/>
      <c r="E64" s="46"/>
      <c r="F64" s="46"/>
      <c r="G64" s="46"/>
      <c r="H64" s="46"/>
      <c r="I64" s="46"/>
      <c r="J64" s="46">
        <f>SUM(E64:I64)</f>
        <v>0</v>
      </c>
      <c r="K64" s="46"/>
      <c r="L64" s="46"/>
      <c r="M64" s="46"/>
      <c r="N64" s="46"/>
      <c r="O64" s="46"/>
      <c r="P64" s="46">
        <f t="shared" si="5"/>
        <v>0</v>
      </c>
    </row>
    <row r="65" spans="1:16" ht="12.75">
      <c r="A65" s="275" t="s">
        <v>117</v>
      </c>
      <c r="B65" s="276"/>
      <c r="C65" s="276"/>
      <c r="D65" s="277"/>
      <c r="E65" s="47"/>
      <c r="F65" s="46"/>
      <c r="G65" s="46"/>
      <c r="H65" s="46"/>
      <c r="I65" s="46"/>
      <c r="J65" s="46">
        <f>SUM(E65:I65)</f>
        <v>0</v>
      </c>
      <c r="K65" s="47"/>
      <c r="L65" s="46"/>
      <c r="M65" s="46"/>
      <c r="N65" s="46"/>
      <c r="O65" s="46"/>
      <c r="P65" s="46">
        <f t="shared" si="5"/>
        <v>0</v>
      </c>
    </row>
    <row r="66" spans="1:16" ht="12.75">
      <c r="A66" s="275" t="s">
        <v>118</v>
      </c>
      <c r="B66" s="276"/>
      <c r="C66" s="276"/>
      <c r="D66" s="277"/>
      <c r="E66" s="47"/>
      <c r="F66" s="46"/>
      <c r="G66" s="46"/>
      <c r="H66" s="46"/>
      <c r="I66" s="46"/>
      <c r="J66" s="46">
        <f>SUM(E66:I66)</f>
        <v>0</v>
      </c>
      <c r="K66" s="47"/>
      <c r="L66" s="46"/>
      <c r="M66" s="46"/>
      <c r="N66" s="46"/>
      <c r="O66" s="46"/>
      <c r="P66" s="46">
        <f t="shared" si="5"/>
        <v>0</v>
      </c>
    </row>
    <row r="67" spans="1:16" ht="12.75">
      <c r="A67" s="288"/>
      <c r="B67" s="288"/>
      <c r="C67" s="288"/>
      <c r="D67" s="288"/>
      <c r="E67" s="47"/>
      <c r="F67" s="46"/>
      <c r="G67" s="46"/>
      <c r="H67" s="46"/>
      <c r="I67" s="46"/>
      <c r="J67" s="46"/>
      <c r="K67" s="47"/>
      <c r="L67" s="46"/>
      <c r="M67" s="46"/>
      <c r="N67" s="46"/>
      <c r="O67" s="46"/>
      <c r="P67" s="46">
        <f t="shared" si="5"/>
        <v>0</v>
      </c>
    </row>
    <row r="68" spans="1:16" ht="12.75">
      <c r="A68" s="303" t="s">
        <v>119</v>
      </c>
      <c r="B68" s="303"/>
      <c r="C68" s="303"/>
      <c r="D68" s="303"/>
      <c r="E68" s="45">
        <f>SUM(E62:E67)</f>
        <v>7772</v>
      </c>
      <c r="F68" s="45">
        <f>SUM(F62:F67)</f>
        <v>0</v>
      </c>
      <c r="G68" s="45">
        <f>SUM(G62:G67)</f>
        <v>0</v>
      </c>
      <c r="H68" s="45">
        <f>SUM(H62:H67)</f>
        <v>0</v>
      </c>
      <c r="I68" s="45">
        <f>SUM(I62:I67)</f>
        <v>0</v>
      </c>
      <c r="J68" s="46">
        <f>SUM(E68:I68)</f>
        <v>7772</v>
      </c>
      <c r="K68" s="45">
        <f>SUM(K62:K67)</f>
        <v>7772</v>
      </c>
      <c r="L68" s="45"/>
      <c r="M68" s="45"/>
      <c r="N68" s="45"/>
      <c r="O68" s="45"/>
      <c r="P68" s="46">
        <f t="shared" si="5"/>
        <v>7772</v>
      </c>
    </row>
    <row r="69" spans="1:16" ht="12.75">
      <c r="A69" s="288"/>
      <c r="B69" s="288"/>
      <c r="C69" s="288"/>
      <c r="D69" s="288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5"/>
        <v>0</v>
      </c>
    </row>
    <row r="70" spans="1:16" ht="23.25" customHeight="1">
      <c r="A70" s="300" t="s">
        <v>120</v>
      </c>
      <c r="B70" s="300"/>
      <c r="C70" s="300"/>
      <c r="D70" s="300"/>
      <c r="E70" s="48"/>
      <c r="F70" s="39"/>
      <c r="G70" s="39"/>
      <c r="H70" s="39"/>
      <c r="I70" s="39"/>
      <c r="J70" s="46">
        <f>SUM(E70:I70)</f>
        <v>0</v>
      </c>
      <c r="K70" s="48"/>
      <c r="L70" s="39"/>
      <c r="M70" s="39"/>
      <c r="N70" s="39"/>
      <c r="O70" s="39"/>
      <c r="P70" s="46">
        <f t="shared" si="5"/>
        <v>0</v>
      </c>
    </row>
    <row r="71" spans="1:16" ht="23.25" customHeight="1">
      <c r="A71" s="287" t="s">
        <v>121</v>
      </c>
      <c r="B71" s="287"/>
      <c r="C71" s="287"/>
      <c r="D71" s="287"/>
      <c r="E71" s="46">
        <v>1500</v>
      </c>
      <c r="F71" s="46"/>
      <c r="G71" s="46"/>
      <c r="H71" s="46"/>
      <c r="I71" s="46"/>
      <c r="J71" s="46">
        <f>SUM(E71:I71)</f>
        <v>1500</v>
      </c>
      <c r="K71" s="46">
        <v>1500</v>
      </c>
      <c r="L71" s="46"/>
      <c r="M71" s="46"/>
      <c r="N71" s="46"/>
      <c r="O71" s="46"/>
      <c r="P71" s="46">
        <f t="shared" si="5"/>
        <v>1500</v>
      </c>
    </row>
    <row r="72" spans="1:16" ht="12.75">
      <c r="A72" s="259" t="s">
        <v>122</v>
      </c>
      <c r="B72" s="259"/>
      <c r="C72" s="259"/>
      <c r="D72" s="259"/>
      <c r="E72" s="46"/>
      <c r="F72" s="46"/>
      <c r="G72" s="46"/>
      <c r="H72" s="46"/>
      <c r="I72" s="46"/>
      <c r="J72" s="46">
        <f>SUM(E72:I72)</f>
        <v>0</v>
      </c>
      <c r="K72" s="46"/>
      <c r="L72" s="46"/>
      <c r="M72" s="46"/>
      <c r="N72" s="46"/>
      <c r="O72" s="46"/>
      <c r="P72" s="46">
        <f t="shared" si="5"/>
        <v>0</v>
      </c>
    </row>
    <row r="73" spans="1:16" ht="12.75">
      <c r="A73" s="256"/>
      <c r="B73" s="256"/>
      <c r="C73" s="256"/>
      <c r="D73" s="25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>
        <f t="shared" si="5"/>
        <v>0</v>
      </c>
    </row>
    <row r="74" spans="1:16" ht="12.75">
      <c r="A74" s="299" t="s">
        <v>113</v>
      </c>
      <c r="B74" s="299"/>
      <c r="C74" s="299"/>
      <c r="D74" s="299"/>
      <c r="E74" s="46">
        <f>SUM(E70:E72)</f>
        <v>1500</v>
      </c>
      <c r="F74" s="46">
        <f>SUM(F70:F72)</f>
        <v>0</v>
      </c>
      <c r="G74" s="46">
        <f>SUM(G70:G72)</f>
        <v>0</v>
      </c>
      <c r="H74" s="46">
        <f>SUM(H70:H72)</f>
        <v>0</v>
      </c>
      <c r="I74" s="46">
        <f>SUM(I70:I72)</f>
        <v>0</v>
      </c>
      <c r="J74" s="46">
        <f>SUM(E74:I74)</f>
        <v>1500</v>
      </c>
      <c r="K74" s="46">
        <f>SUM(K70:K73)</f>
        <v>1500</v>
      </c>
      <c r="L74" s="46"/>
      <c r="M74" s="46"/>
      <c r="N74" s="46"/>
      <c r="O74" s="46"/>
      <c r="P74" s="46">
        <f t="shared" si="5"/>
        <v>1500</v>
      </c>
    </row>
    <row r="75" spans="1:16" ht="12.75">
      <c r="A75" s="256"/>
      <c r="B75" s="256"/>
      <c r="C75" s="256"/>
      <c r="D75" s="25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5"/>
        <v>0</v>
      </c>
    </row>
    <row r="76" spans="1:16" ht="16.5" customHeight="1">
      <c r="A76" s="267" t="s">
        <v>131</v>
      </c>
      <c r="B76" s="268"/>
      <c r="C76" s="268"/>
      <c r="D76" s="269"/>
      <c r="E76" s="46">
        <f>E60+E68+E74</f>
        <v>99696</v>
      </c>
      <c r="F76" s="46">
        <f>F60+F68+F74</f>
        <v>0</v>
      </c>
      <c r="G76" s="46">
        <f>G60+G68+G74</f>
        <v>0</v>
      </c>
      <c r="H76" s="46">
        <f>H60+H68+H74</f>
        <v>0</v>
      </c>
      <c r="I76" s="46">
        <f>I60+I68+I74</f>
        <v>0</v>
      </c>
      <c r="J76" s="46">
        <f>SUM(E76:I76)</f>
        <v>99696</v>
      </c>
      <c r="K76" s="46">
        <f>SUM(K60+K68+K74)</f>
        <v>402510</v>
      </c>
      <c r="L76" s="46"/>
      <c r="M76" s="46"/>
      <c r="N76" s="46"/>
      <c r="O76" s="46"/>
      <c r="P76" s="46">
        <f t="shared" si="5"/>
        <v>402510</v>
      </c>
    </row>
    <row r="77" spans="1:16" ht="12.75">
      <c r="A77" s="256"/>
      <c r="B77" s="256"/>
      <c r="C77" s="256"/>
      <c r="D77" s="25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5"/>
        <v>0</v>
      </c>
    </row>
    <row r="78" spans="1:16" ht="12.75">
      <c r="A78" s="256" t="s">
        <v>123</v>
      </c>
      <c r="B78" s="256"/>
      <c r="C78" s="256"/>
      <c r="D78" s="256"/>
      <c r="E78" s="46"/>
      <c r="F78" s="46"/>
      <c r="G78" s="46"/>
      <c r="H78" s="46"/>
      <c r="I78" s="46"/>
      <c r="J78" s="46">
        <f>SUM(E78:I78)</f>
        <v>0</v>
      </c>
      <c r="K78" s="46">
        <f aca="true" t="shared" si="6" ref="K78:K85">SUM(J78)</f>
        <v>0</v>
      </c>
      <c r="L78" s="46"/>
      <c r="M78" s="46"/>
      <c r="N78" s="46"/>
      <c r="O78" s="46"/>
      <c r="P78" s="46">
        <f t="shared" si="5"/>
        <v>0</v>
      </c>
    </row>
    <row r="79" spans="1:16" ht="12.75">
      <c r="A79" s="256" t="s">
        <v>54</v>
      </c>
      <c r="B79" s="256"/>
      <c r="C79" s="256"/>
      <c r="D79" s="256"/>
      <c r="E79" s="46"/>
      <c r="F79" s="46"/>
      <c r="G79" s="46"/>
      <c r="H79" s="46"/>
      <c r="I79" s="46"/>
      <c r="J79" s="46">
        <f aca="true" t="shared" si="7" ref="J79:J84">SUM(E79:I79)</f>
        <v>0</v>
      </c>
      <c r="K79" s="46">
        <f t="shared" si="6"/>
        <v>0</v>
      </c>
      <c r="L79" s="46"/>
      <c r="M79" s="46"/>
      <c r="N79" s="46"/>
      <c r="O79" s="46"/>
      <c r="P79" s="46">
        <f t="shared" si="5"/>
        <v>0</v>
      </c>
    </row>
    <row r="80" spans="1:16" ht="12.75">
      <c r="A80" s="256" t="s">
        <v>124</v>
      </c>
      <c r="B80" s="256"/>
      <c r="C80" s="256"/>
      <c r="D80" s="256"/>
      <c r="E80" s="46"/>
      <c r="F80" s="46"/>
      <c r="G80" s="46"/>
      <c r="H80" s="46"/>
      <c r="I80" s="46"/>
      <c r="J80" s="46">
        <f t="shared" si="7"/>
        <v>0</v>
      </c>
      <c r="K80" s="46">
        <f t="shared" si="6"/>
        <v>0</v>
      </c>
      <c r="L80" s="46"/>
      <c r="M80" s="46"/>
      <c r="N80" s="46"/>
      <c r="O80" s="46"/>
      <c r="P80" s="46">
        <f t="shared" si="5"/>
        <v>0</v>
      </c>
    </row>
    <row r="81" spans="1:16" ht="12.75">
      <c r="A81" s="256" t="s">
        <v>125</v>
      </c>
      <c r="B81" s="256"/>
      <c r="C81" s="256"/>
      <c r="D81" s="256"/>
      <c r="E81" s="46"/>
      <c r="F81" s="46"/>
      <c r="G81" s="46"/>
      <c r="H81" s="46"/>
      <c r="I81" s="46"/>
      <c r="J81" s="46">
        <f t="shared" si="7"/>
        <v>0</v>
      </c>
      <c r="K81" s="46">
        <f t="shared" si="6"/>
        <v>0</v>
      </c>
      <c r="L81" s="46"/>
      <c r="M81" s="46"/>
      <c r="N81" s="46"/>
      <c r="O81" s="46"/>
      <c r="P81" s="46">
        <f t="shared" si="5"/>
        <v>0</v>
      </c>
    </row>
    <row r="82" spans="1:16" ht="12.75">
      <c r="A82" s="256" t="s">
        <v>126</v>
      </c>
      <c r="B82" s="256"/>
      <c r="C82" s="256"/>
      <c r="D82" s="256"/>
      <c r="E82" s="46"/>
      <c r="F82" s="46"/>
      <c r="G82" s="46"/>
      <c r="H82" s="46"/>
      <c r="I82" s="46"/>
      <c r="J82" s="46">
        <f t="shared" si="7"/>
        <v>0</v>
      </c>
      <c r="K82" s="46">
        <f t="shared" si="6"/>
        <v>0</v>
      </c>
      <c r="L82" s="46"/>
      <c r="M82" s="46"/>
      <c r="N82" s="46"/>
      <c r="O82" s="46"/>
      <c r="P82" s="46">
        <f t="shared" si="5"/>
        <v>0</v>
      </c>
    </row>
    <row r="83" spans="1:16" ht="12.75">
      <c r="A83" s="256" t="s">
        <v>192</v>
      </c>
      <c r="B83" s="256"/>
      <c r="C83" s="256"/>
      <c r="D83" s="256"/>
      <c r="E83" s="46"/>
      <c r="F83" s="46"/>
      <c r="G83" s="46"/>
      <c r="H83" s="46"/>
      <c r="I83" s="46"/>
      <c r="J83" s="46">
        <f t="shared" si="7"/>
        <v>0</v>
      </c>
      <c r="K83" s="46">
        <f t="shared" si="6"/>
        <v>0</v>
      </c>
      <c r="L83" s="46"/>
      <c r="M83" s="46">
        <v>1175</v>
      </c>
      <c r="N83" s="46">
        <v>465</v>
      </c>
      <c r="O83" s="46">
        <v>107</v>
      </c>
      <c r="P83" s="46">
        <f t="shared" si="5"/>
        <v>1747</v>
      </c>
    </row>
    <row r="84" spans="1:16" ht="12.75">
      <c r="A84" s="275" t="s">
        <v>216</v>
      </c>
      <c r="B84" s="276"/>
      <c r="C84" s="276"/>
      <c r="D84" s="277"/>
      <c r="E84" s="46"/>
      <c r="F84" s="46"/>
      <c r="G84" s="46"/>
      <c r="H84" s="46"/>
      <c r="I84" s="46"/>
      <c r="J84" s="46">
        <f t="shared" si="7"/>
        <v>0</v>
      </c>
      <c r="K84" s="46">
        <f t="shared" si="6"/>
        <v>0</v>
      </c>
      <c r="L84" s="46"/>
      <c r="M84" s="46"/>
      <c r="N84" s="46"/>
      <c r="O84" s="46"/>
      <c r="P84" s="46">
        <f t="shared" si="5"/>
        <v>0</v>
      </c>
    </row>
    <row r="85" spans="1:16" ht="12.75">
      <c r="A85" s="296" t="s">
        <v>218</v>
      </c>
      <c r="B85" s="297"/>
      <c r="C85" s="297"/>
      <c r="D85" s="298"/>
      <c r="E85" s="46">
        <f>SUM(E78:E84)</f>
        <v>0</v>
      </c>
      <c r="F85" s="46">
        <f>SUM(F78:F84)</f>
        <v>0</v>
      </c>
      <c r="G85" s="46">
        <f>SUM(G78:G84)</f>
        <v>0</v>
      </c>
      <c r="H85" s="46">
        <f>SUM(H78:H84)</f>
        <v>0</v>
      </c>
      <c r="I85" s="46">
        <f>SUM(I78:I84)</f>
        <v>0</v>
      </c>
      <c r="J85" s="46">
        <f>SUM(E85:I85)</f>
        <v>0</v>
      </c>
      <c r="K85" s="46">
        <f t="shared" si="6"/>
        <v>0</v>
      </c>
      <c r="L85" s="46"/>
      <c r="M85" s="46">
        <f>SUM(M78:M84)</f>
        <v>1175</v>
      </c>
      <c r="N85" s="46">
        <v>465</v>
      </c>
      <c r="O85" s="46">
        <f>SUM(O78:O84)</f>
        <v>107</v>
      </c>
      <c r="P85" s="46">
        <f t="shared" si="5"/>
        <v>1747</v>
      </c>
    </row>
    <row r="86" spans="1:16" ht="12.75">
      <c r="A86" s="293"/>
      <c r="B86" s="293"/>
      <c r="C86" s="293"/>
      <c r="D86" s="293"/>
      <c r="E86" s="49"/>
      <c r="F86" s="49"/>
      <c r="G86" s="49"/>
      <c r="H86" s="49"/>
      <c r="I86" s="49"/>
      <c r="J86" s="46"/>
      <c r="K86" s="49"/>
      <c r="L86" s="49"/>
      <c r="M86" s="49"/>
      <c r="N86" s="49"/>
      <c r="O86" s="49"/>
      <c r="P86" s="46">
        <f t="shared" si="5"/>
        <v>0</v>
      </c>
    </row>
    <row r="87" spans="1:16" ht="12.75">
      <c r="A87" s="266" t="s">
        <v>132</v>
      </c>
      <c r="B87" s="266"/>
      <c r="C87" s="266"/>
      <c r="D87" s="296"/>
      <c r="E87" s="46">
        <f>E76+E85</f>
        <v>99696</v>
      </c>
      <c r="F87" s="46">
        <f>F76+F85</f>
        <v>0</v>
      </c>
      <c r="G87" s="46">
        <f>G76+G85</f>
        <v>0</v>
      </c>
      <c r="H87" s="46">
        <f>H76+H85</f>
        <v>0</v>
      </c>
      <c r="I87" s="46">
        <f>I76+I85</f>
        <v>0</v>
      </c>
      <c r="J87" s="50">
        <f>SUM(E87:I87)</f>
        <v>99696</v>
      </c>
      <c r="K87" s="46">
        <f>SUM(K76+K85)</f>
        <v>402510</v>
      </c>
      <c r="L87" s="46">
        <f>SUM(L76+L85)</f>
        <v>0</v>
      </c>
      <c r="M87" s="46">
        <f>SUM(M76+M85)</f>
        <v>1175</v>
      </c>
      <c r="N87" s="46">
        <f>SUM(N76+N85)</f>
        <v>465</v>
      </c>
      <c r="O87" s="46">
        <f>SUM(O76+O85)</f>
        <v>107</v>
      </c>
      <c r="P87" s="46">
        <f t="shared" si="5"/>
        <v>404257</v>
      </c>
    </row>
    <row r="88" spans="1:16" ht="13.5" thickBot="1">
      <c r="A88" s="118"/>
      <c r="B88" s="118"/>
      <c r="C88" s="118"/>
      <c r="D88" s="118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46">
        <f t="shared" si="5"/>
        <v>0</v>
      </c>
    </row>
    <row r="89" spans="1:16" ht="22.5" customHeight="1" thickBot="1">
      <c r="A89" s="294" t="s">
        <v>164</v>
      </c>
      <c r="B89" s="295"/>
      <c r="C89" s="295"/>
      <c r="D89" s="295"/>
      <c r="E89" s="52">
        <f aca="true" t="shared" si="8" ref="E89:J89">SUM(E50,E87)</f>
        <v>851374</v>
      </c>
      <c r="F89" s="52">
        <f t="shared" si="8"/>
        <v>192238</v>
      </c>
      <c r="G89" s="52">
        <f t="shared" si="8"/>
        <v>361450</v>
      </c>
      <c r="H89" s="52">
        <f t="shared" si="8"/>
        <v>157502</v>
      </c>
      <c r="I89" s="52">
        <f t="shared" si="8"/>
        <v>18330</v>
      </c>
      <c r="J89" s="52">
        <f t="shared" si="8"/>
        <v>1580894</v>
      </c>
      <c r="K89" s="52">
        <f>SUM(K87+K50)</f>
        <v>1466754</v>
      </c>
      <c r="L89" s="52">
        <f>SUM(L87+L50)</f>
        <v>204315</v>
      </c>
      <c r="M89" s="52">
        <f>SUM(M87+M50)</f>
        <v>539148</v>
      </c>
      <c r="N89" s="52">
        <f>SUM(N87+N50)</f>
        <v>156275</v>
      </c>
      <c r="O89" s="52">
        <f>SUM(O87+O50)</f>
        <v>28840</v>
      </c>
      <c r="P89" s="46">
        <f t="shared" si="5"/>
        <v>2395332</v>
      </c>
    </row>
  </sheetData>
  <sheetProtection/>
  <mergeCells count="101">
    <mergeCell ref="K53:K54"/>
    <mergeCell ref="L53:O53"/>
    <mergeCell ref="P53:P54"/>
    <mergeCell ref="E5:J5"/>
    <mergeCell ref="K6:K7"/>
    <mergeCell ref="L6:O6"/>
    <mergeCell ref="P6:P7"/>
    <mergeCell ref="K5:P5"/>
    <mergeCell ref="F53:I53"/>
    <mergeCell ref="E53:E54"/>
    <mergeCell ref="E52:J52"/>
    <mergeCell ref="A76:D76"/>
    <mergeCell ref="A77:D77"/>
    <mergeCell ref="J53:J54"/>
    <mergeCell ref="A66:D66"/>
    <mergeCell ref="A53:D54"/>
    <mergeCell ref="A64:D64"/>
    <mergeCell ref="A65:D65"/>
    <mergeCell ref="A58:D58"/>
    <mergeCell ref="A69:D69"/>
    <mergeCell ref="A70:D70"/>
    <mergeCell ref="A63:D63"/>
    <mergeCell ref="A61:D61"/>
    <mergeCell ref="A55:D55"/>
    <mergeCell ref="A60:D60"/>
    <mergeCell ref="A56:D56"/>
    <mergeCell ref="A68:D68"/>
    <mergeCell ref="A86:D86"/>
    <mergeCell ref="A87:D87"/>
    <mergeCell ref="A84:D84"/>
    <mergeCell ref="A78:D78"/>
    <mergeCell ref="A73:D73"/>
    <mergeCell ref="A74:D74"/>
    <mergeCell ref="A75:D75"/>
    <mergeCell ref="A24:D24"/>
    <mergeCell ref="A35:D35"/>
    <mergeCell ref="A39:D39"/>
    <mergeCell ref="A79:D79"/>
    <mergeCell ref="A89:D89"/>
    <mergeCell ref="A80:D80"/>
    <mergeCell ref="A81:D81"/>
    <mergeCell ref="A82:D82"/>
    <mergeCell ref="A85:D85"/>
    <mergeCell ref="A83:D83"/>
    <mergeCell ref="A38:D38"/>
    <mergeCell ref="A33:D33"/>
    <mergeCell ref="A34:D34"/>
    <mergeCell ref="A19:D19"/>
    <mergeCell ref="A48:D48"/>
    <mergeCell ref="A47:D47"/>
    <mergeCell ref="A40:D40"/>
    <mergeCell ref="A41:D41"/>
    <mergeCell ref="A31:D31"/>
    <mergeCell ref="A28:D28"/>
    <mergeCell ref="A43:D43"/>
    <mergeCell ref="A44:D44"/>
    <mergeCell ref="A45:D45"/>
    <mergeCell ref="A46:D46"/>
    <mergeCell ref="A50:D50"/>
    <mergeCell ref="A62:D62"/>
    <mergeCell ref="A52:D52"/>
    <mergeCell ref="A71:D71"/>
    <mergeCell ref="A72:D72"/>
    <mergeCell ref="A67:D67"/>
    <mergeCell ref="A59:D59"/>
    <mergeCell ref="A57:D57"/>
    <mergeCell ref="A9:D9"/>
    <mergeCell ref="A14:D14"/>
    <mergeCell ref="A15:D15"/>
    <mergeCell ref="A49:D49"/>
    <mergeCell ref="A42:D42"/>
    <mergeCell ref="A36:D36"/>
    <mergeCell ref="A37:D37"/>
    <mergeCell ref="A3:P3"/>
    <mergeCell ref="A5:D5"/>
    <mergeCell ref="A12:D12"/>
    <mergeCell ref="A13:D13"/>
    <mergeCell ref="A8:D8"/>
    <mergeCell ref="A11:D11"/>
    <mergeCell ref="F6:I6"/>
    <mergeCell ref="A6:D7"/>
    <mergeCell ref="K52:P52"/>
    <mergeCell ref="A32:D32"/>
    <mergeCell ref="A17:D17"/>
    <mergeCell ref="A18:D18"/>
    <mergeCell ref="A26:D26"/>
    <mergeCell ref="A20:D20"/>
    <mergeCell ref="A30:D30"/>
    <mergeCell ref="A25:D25"/>
    <mergeCell ref="A29:D29"/>
    <mergeCell ref="A21:D21"/>
    <mergeCell ref="L1:P1"/>
    <mergeCell ref="A16:D16"/>
    <mergeCell ref="A27:D27"/>
    <mergeCell ref="A4:P4"/>
    <mergeCell ref="A2:P2"/>
    <mergeCell ref="J6:J7"/>
    <mergeCell ref="A10:D10"/>
    <mergeCell ref="A22:D22"/>
    <mergeCell ref="A23:D23"/>
    <mergeCell ref="E6:E7"/>
  </mergeCells>
  <printOptions horizontalCentered="1" vertic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="86" zoomScaleNormal="86" zoomScalePageLayoutView="0" workbookViewId="0" topLeftCell="A38">
      <selection activeCell="A39" sqref="A39:M39"/>
    </sheetView>
  </sheetViews>
  <sheetFormatPr defaultColWidth="9.00390625" defaultRowHeight="12.75"/>
  <cols>
    <col min="1" max="1" width="44.375" style="0" customWidth="1"/>
    <col min="2" max="2" width="11.75390625" style="0" customWidth="1"/>
    <col min="3" max="3" width="13.25390625" style="0" customWidth="1"/>
    <col min="4" max="4" width="11.00390625" style="0" customWidth="1"/>
    <col min="5" max="5" width="10.875" style="0" customWidth="1"/>
    <col min="6" max="6" width="14.00390625" style="0" customWidth="1"/>
    <col min="7" max="7" width="11.375" style="0" customWidth="1"/>
    <col min="8" max="8" width="12.125" style="0" customWidth="1"/>
    <col min="9" max="9" width="12.625" style="0" customWidth="1"/>
    <col min="11" max="11" width="11.25390625" style="0" customWidth="1"/>
    <col min="12" max="12" width="12.375" style="0" customWidth="1"/>
    <col min="13" max="13" width="12.125" style="0" customWidth="1"/>
  </cols>
  <sheetData>
    <row r="1" spans="1:10" ht="12" customHeight="1" hidden="1">
      <c r="A1" s="252" t="s">
        <v>186</v>
      </c>
      <c r="B1" s="252"/>
      <c r="C1" s="19"/>
      <c r="D1" s="19"/>
      <c r="E1" s="19"/>
      <c r="F1" s="19"/>
      <c r="G1" s="19"/>
      <c r="H1" s="19"/>
      <c r="I1" s="19"/>
      <c r="J1" s="19"/>
    </row>
    <row r="2" spans="1:2" ht="12.75" hidden="1">
      <c r="A2" s="309" t="s">
        <v>85</v>
      </c>
      <c r="B2" s="309"/>
    </row>
    <row r="3" spans="1:2" ht="12.75" hidden="1">
      <c r="A3" s="36"/>
      <c r="B3" s="36"/>
    </row>
    <row r="4" spans="1:2" ht="12.75" customHeight="1" hidden="1">
      <c r="A4" s="36"/>
      <c r="B4" s="36"/>
    </row>
    <row r="5" spans="1:2" ht="12.75" customHeight="1" hidden="1">
      <c r="A5" s="307" t="s">
        <v>4</v>
      </c>
      <c r="B5" s="307"/>
    </row>
    <row r="6" spans="1:2" ht="12.75" hidden="1">
      <c r="A6" s="10" t="s">
        <v>133</v>
      </c>
      <c r="B6" s="12" t="s">
        <v>3</v>
      </c>
    </row>
    <row r="7" spans="1:2" ht="12.75" hidden="1">
      <c r="A7" s="8"/>
      <c r="B7" s="9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8"/>
      <c r="B11" s="9"/>
    </row>
    <row r="12" spans="1:2" ht="12.75" hidden="1">
      <c r="A12" s="11" t="s">
        <v>31</v>
      </c>
      <c r="B12" s="34">
        <f>SUM(B7:B11)</f>
        <v>0</v>
      </c>
    </row>
    <row r="13" spans="1:5" ht="12.75" hidden="1">
      <c r="A13" s="306" t="s">
        <v>187</v>
      </c>
      <c r="B13" s="306"/>
      <c r="C13" s="306"/>
      <c r="D13" s="306"/>
      <c r="E13" s="306"/>
    </row>
    <row r="14" spans="1:5" ht="12.75" customHeight="1" hidden="1">
      <c r="A14" s="4"/>
      <c r="B14" s="4"/>
      <c r="C14" s="4"/>
      <c r="D14" s="4"/>
      <c r="E14" s="4"/>
    </row>
    <row r="15" spans="1:5" ht="12.75" hidden="1">
      <c r="A15" s="316" t="s">
        <v>165</v>
      </c>
      <c r="B15" s="316"/>
      <c r="C15" s="316"/>
      <c r="D15" s="316"/>
      <c r="E15" s="316"/>
    </row>
    <row r="16" spans="1:7" ht="12.75" hidden="1">
      <c r="A16" s="307" t="s">
        <v>4</v>
      </c>
      <c r="B16" s="307"/>
      <c r="C16" s="308"/>
      <c r="D16" s="308"/>
      <c r="E16" s="308"/>
      <c r="F16" s="308"/>
      <c r="G16" s="308"/>
    </row>
    <row r="17" spans="1:7" ht="12.75" customHeight="1" hidden="1">
      <c r="A17" s="312" t="s">
        <v>134</v>
      </c>
      <c r="B17" s="245" t="s">
        <v>5</v>
      </c>
      <c r="C17" s="310" t="s">
        <v>158</v>
      </c>
      <c r="D17" s="311"/>
      <c r="E17" s="311"/>
      <c r="F17" s="311"/>
      <c r="G17" s="312" t="s">
        <v>31</v>
      </c>
    </row>
    <row r="18" spans="1:7" ht="45" hidden="1">
      <c r="A18" s="313"/>
      <c r="B18" s="313"/>
      <c r="C18" s="13" t="s">
        <v>159</v>
      </c>
      <c r="D18" s="13" t="s">
        <v>160</v>
      </c>
      <c r="E18" s="13" t="s">
        <v>161</v>
      </c>
      <c r="F18" s="13" t="s">
        <v>162</v>
      </c>
      <c r="G18" s="313"/>
    </row>
    <row r="19" spans="1:7" ht="12.75" hidden="1">
      <c r="A19" s="27"/>
      <c r="B19" s="27"/>
      <c r="C19" s="27"/>
      <c r="D19" s="27"/>
      <c r="E19" s="27"/>
      <c r="F19" s="5"/>
      <c r="G19" s="5">
        <f aca="true" t="shared" si="0" ref="G19:G24">SUM(B19:F19)</f>
        <v>0</v>
      </c>
    </row>
    <row r="20" spans="1:7" ht="12.75" hidden="1">
      <c r="A20" s="27"/>
      <c r="B20" s="27"/>
      <c r="C20" s="27"/>
      <c r="D20" s="27"/>
      <c r="E20" s="27"/>
      <c r="F20" s="5"/>
      <c r="G20" s="5">
        <f t="shared" si="0"/>
        <v>0</v>
      </c>
    </row>
    <row r="21" spans="1:7" ht="12.75" hidden="1">
      <c r="A21" s="27"/>
      <c r="B21" s="27"/>
      <c r="C21" s="27"/>
      <c r="D21" s="27"/>
      <c r="E21" s="27"/>
      <c r="F21" s="5"/>
      <c r="G21" s="5">
        <f t="shared" si="0"/>
        <v>0</v>
      </c>
    </row>
    <row r="22" spans="1:7" ht="12.75" hidden="1">
      <c r="A22" s="27"/>
      <c r="B22" s="27"/>
      <c r="C22" s="27"/>
      <c r="D22" s="27"/>
      <c r="E22" s="27"/>
      <c r="F22" s="5"/>
      <c r="G22" s="5">
        <f t="shared" si="0"/>
        <v>0</v>
      </c>
    </row>
    <row r="23" spans="1:7" ht="12.75" hidden="1">
      <c r="A23" s="27"/>
      <c r="B23" s="27"/>
      <c r="C23" s="27"/>
      <c r="D23" s="27"/>
      <c r="E23" s="27"/>
      <c r="F23" s="5"/>
      <c r="G23" s="5">
        <f t="shared" si="0"/>
        <v>0</v>
      </c>
    </row>
    <row r="24" spans="1:7" ht="12.75" hidden="1">
      <c r="A24" s="11" t="s">
        <v>31</v>
      </c>
      <c r="B24" s="27">
        <f>SUM(B19:B23)</f>
        <v>0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>SUM(F19:F23)</f>
        <v>0</v>
      </c>
      <c r="G24" s="5">
        <f t="shared" si="0"/>
        <v>0</v>
      </c>
    </row>
    <row r="25" spans="1:5" ht="12.75" hidden="1">
      <c r="A25" s="26"/>
      <c r="B25" s="26"/>
      <c r="C25" s="26"/>
      <c r="D25" s="26"/>
      <c r="E25" s="26"/>
    </row>
    <row r="26" spans="1:5" ht="12.75" hidden="1">
      <c r="A26" s="306" t="s">
        <v>188</v>
      </c>
      <c r="B26" s="306"/>
      <c r="C26" s="306"/>
      <c r="D26" s="306"/>
      <c r="E26" s="306"/>
    </row>
    <row r="27" spans="1:5" ht="12.75" hidden="1">
      <c r="A27" s="316" t="s">
        <v>135</v>
      </c>
      <c r="B27" s="316"/>
      <c r="C27" s="316"/>
      <c r="D27" s="316"/>
      <c r="E27" s="316"/>
    </row>
    <row r="28" spans="1:5" ht="12.75" customHeight="1" hidden="1">
      <c r="A28" s="37"/>
      <c r="B28" s="37"/>
      <c r="C28" s="37"/>
      <c r="D28" s="37"/>
      <c r="E28" s="37"/>
    </row>
    <row r="29" spans="1:7" ht="12" customHeight="1" hidden="1">
      <c r="A29" s="307" t="s">
        <v>4</v>
      </c>
      <c r="B29" s="307"/>
      <c r="C29" s="307"/>
      <c r="D29" s="307"/>
      <c r="E29" s="307"/>
      <c r="F29" s="308"/>
      <c r="G29" s="308"/>
    </row>
    <row r="30" spans="1:7" ht="12.75" customHeight="1" hidden="1">
      <c r="A30" s="312" t="s">
        <v>134</v>
      </c>
      <c r="B30" s="245" t="s">
        <v>5</v>
      </c>
      <c r="C30" s="310" t="s">
        <v>158</v>
      </c>
      <c r="D30" s="311"/>
      <c r="E30" s="311"/>
      <c r="F30" s="311"/>
      <c r="G30" s="312" t="s">
        <v>31</v>
      </c>
    </row>
    <row r="31" spans="1:7" ht="54.75" customHeight="1" hidden="1">
      <c r="A31" s="313"/>
      <c r="B31" s="313"/>
      <c r="C31" s="13" t="s">
        <v>159</v>
      </c>
      <c r="D31" s="13" t="s">
        <v>160</v>
      </c>
      <c r="E31" s="13" t="s">
        <v>161</v>
      </c>
      <c r="F31" s="13" t="s">
        <v>162</v>
      </c>
      <c r="G31" s="313"/>
    </row>
    <row r="32" spans="1:7" ht="14.25" customHeight="1" hidden="1">
      <c r="A32" s="29"/>
      <c r="B32" s="40"/>
      <c r="C32" s="41"/>
      <c r="D32" s="41"/>
      <c r="E32" s="42"/>
      <c r="F32" s="5"/>
      <c r="G32" s="5">
        <f aca="true" t="shared" si="1" ref="G32:G37">SUM(B32:F32)</f>
        <v>0</v>
      </c>
    </row>
    <row r="33" spans="1:7" ht="14.25" customHeight="1" hidden="1">
      <c r="A33" s="29"/>
      <c r="B33" s="40"/>
      <c r="C33" s="41"/>
      <c r="D33" s="41"/>
      <c r="E33" s="42"/>
      <c r="F33" s="5"/>
      <c r="G33" s="5">
        <f t="shared" si="1"/>
        <v>0</v>
      </c>
    </row>
    <row r="34" spans="1:7" ht="14.25" customHeight="1" hidden="1">
      <c r="A34" s="29"/>
      <c r="B34" s="40"/>
      <c r="C34" s="41"/>
      <c r="D34" s="41"/>
      <c r="E34" s="42"/>
      <c r="F34" s="5"/>
      <c r="G34" s="5">
        <f t="shared" si="1"/>
        <v>0</v>
      </c>
    </row>
    <row r="35" spans="1:7" ht="12.75" hidden="1">
      <c r="A35" s="8"/>
      <c r="B35" s="34"/>
      <c r="C35" s="35"/>
      <c r="D35" s="35"/>
      <c r="E35" s="42"/>
      <c r="F35" s="5"/>
      <c r="G35" s="5">
        <f t="shared" si="1"/>
        <v>0</v>
      </c>
    </row>
    <row r="36" spans="1:7" ht="12.75" hidden="1">
      <c r="A36" s="8"/>
      <c r="B36" s="34"/>
      <c r="C36" s="35"/>
      <c r="D36" s="35"/>
      <c r="E36" s="42"/>
      <c r="F36" s="5"/>
      <c r="G36" s="5">
        <f t="shared" si="1"/>
        <v>0</v>
      </c>
    </row>
    <row r="37" spans="1:7" ht="12.75" hidden="1">
      <c r="A37" s="11" t="s">
        <v>31</v>
      </c>
      <c r="B37" s="34">
        <f>SUM(B32:B36)</f>
        <v>0</v>
      </c>
      <c r="C37" s="34">
        <f>SUM(C32:C36)</f>
        <v>0</v>
      </c>
      <c r="D37" s="34">
        <f>SUM(D32:D36)</f>
        <v>0</v>
      </c>
      <c r="E37" s="34">
        <f>SUM(E32:E36)</f>
        <v>0</v>
      </c>
      <c r="F37" s="34">
        <f>SUM(F32:F36)</f>
        <v>0</v>
      </c>
      <c r="G37" s="5">
        <f t="shared" si="1"/>
        <v>0</v>
      </c>
    </row>
    <row r="38" spans="4:13" ht="12.75">
      <c r="D38" s="314" t="s">
        <v>446</v>
      </c>
      <c r="E38" s="314"/>
      <c r="F38" s="314"/>
      <c r="G38" s="314"/>
      <c r="H38" s="314"/>
      <c r="I38" s="314"/>
      <c r="J38" s="314"/>
      <c r="K38" s="314"/>
      <c r="L38" s="314"/>
      <c r="M38" s="314"/>
    </row>
    <row r="39" spans="1:13" ht="12.75">
      <c r="A39" s="306" t="s">
        <v>293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</row>
    <row r="40" spans="1:13" ht="12.75">
      <c r="A40" s="309" t="s">
        <v>90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</row>
    <row r="41" spans="1:5" ht="12.75" customHeight="1">
      <c r="A41" s="36"/>
      <c r="B41" s="36"/>
      <c r="C41" s="36"/>
      <c r="D41" s="36"/>
      <c r="E41" s="36"/>
    </row>
    <row r="42" spans="1:13" ht="12.75">
      <c r="A42" s="122"/>
      <c r="B42" s="241" t="s">
        <v>241</v>
      </c>
      <c r="C42" s="250"/>
      <c r="D42" s="250"/>
      <c r="E42" s="250"/>
      <c r="F42" s="250"/>
      <c r="G42" s="242"/>
      <c r="H42" s="241" t="s">
        <v>251</v>
      </c>
      <c r="I42" s="250"/>
      <c r="J42" s="250"/>
      <c r="K42" s="250"/>
      <c r="L42" s="250"/>
      <c r="M42" s="242"/>
    </row>
    <row r="43" spans="1:13" ht="12.75" customHeight="1">
      <c r="A43" s="312" t="s">
        <v>134</v>
      </c>
      <c r="B43" s="245" t="s">
        <v>5</v>
      </c>
      <c r="C43" s="310" t="s">
        <v>158</v>
      </c>
      <c r="D43" s="311"/>
      <c r="E43" s="311"/>
      <c r="F43" s="311"/>
      <c r="G43" s="312" t="s">
        <v>31</v>
      </c>
      <c r="H43" s="245" t="s">
        <v>5</v>
      </c>
      <c r="I43" s="310" t="s">
        <v>158</v>
      </c>
      <c r="J43" s="311"/>
      <c r="K43" s="311"/>
      <c r="L43" s="311"/>
      <c r="M43" s="312" t="s">
        <v>31</v>
      </c>
    </row>
    <row r="44" spans="1:13" ht="56.25">
      <c r="A44" s="313"/>
      <c r="B44" s="313"/>
      <c r="C44" s="13" t="s">
        <v>159</v>
      </c>
      <c r="D44" s="13" t="s">
        <v>160</v>
      </c>
      <c r="E44" s="13" t="s">
        <v>161</v>
      </c>
      <c r="F44" s="13" t="s">
        <v>162</v>
      </c>
      <c r="G44" s="313"/>
      <c r="H44" s="313"/>
      <c r="I44" s="13" t="s">
        <v>159</v>
      </c>
      <c r="J44" s="13" t="s">
        <v>160</v>
      </c>
      <c r="K44" s="13" t="s">
        <v>161</v>
      </c>
      <c r="L44" s="13" t="s">
        <v>162</v>
      </c>
      <c r="M44" s="313"/>
    </row>
    <row r="45" spans="1:13" ht="14.25">
      <c r="A45" s="8" t="s">
        <v>347</v>
      </c>
      <c r="B45" s="152">
        <v>6609</v>
      </c>
      <c r="C45" s="163"/>
      <c r="D45" s="163"/>
      <c r="E45" s="163"/>
      <c r="F45" s="182"/>
      <c r="G45" s="182">
        <f>SUM(B45:F45)</f>
        <v>6609</v>
      </c>
      <c r="H45" s="152">
        <v>15018</v>
      </c>
      <c r="I45" s="163"/>
      <c r="J45" s="163"/>
      <c r="K45" s="163"/>
      <c r="L45" s="182"/>
      <c r="M45" s="182">
        <f>SUM(H45:L45)</f>
        <v>15018</v>
      </c>
    </row>
    <row r="46" spans="1:13" ht="14.25">
      <c r="A46" s="8" t="s">
        <v>220</v>
      </c>
      <c r="B46" s="152">
        <v>6000</v>
      </c>
      <c r="C46" s="163"/>
      <c r="D46" s="163"/>
      <c r="E46" s="163"/>
      <c r="F46" s="182"/>
      <c r="G46" s="182">
        <f>SUM(B46:F46)</f>
        <v>6000</v>
      </c>
      <c r="H46" s="152">
        <v>6000</v>
      </c>
      <c r="I46" s="163"/>
      <c r="J46" s="163"/>
      <c r="K46" s="163"/>
      <c r="L46" s="182"/>
      <c r="M46" s="182">
        <f aca="true" t="shared" si="2" ref="M46:M61">SUM(H46:L46)</f>
        <v>6000</v>
      </c>
    </row>
    <row r="47" spans="1:13" ht="14.25">
      <c r="A47" s="8" t="s">
        <v>221</v>
      </c>
      <c r="B47" s="152">
        <v>5901</v>
      </c>
      <c r="C47" s="163"/>
      <c r="D47" s="163"/>
      <c r="E47" s="163"/>
      <c r="F47" s="182"/>
      <c r="G47" s="182">
        <f>SUM(B47:F47)</f>
        <v>5901</v>
      </c>
      <c r="H47" s="152">
        <v>5901</v>
      </c>
      <c r="I47" s="163"/>
      <c r="J47" s="163"/>
      <c r="K47" s="163"/>
      <c r="L47" s="182"/>
      <c r="M47" s="182">
        <f t="shared" si="2"/>
        <v>5901</v>
      </c>
    </row>
    <row r="48" spans="1:13" ht="14.25">
      <c r="A48" s="8" t="s">
        <v>222</v>
      </c>
      <c r="B48" s="152">
        <v>20684</v>
      </c>
      <c r="C48" s="163"/>
      <c r="D48" s="163"/>
      <c r="E48" s="163"/>
      <c r="F48" s="182"/>
      <c r="G48" s="182">
        <f>SUM(B48:F48)</f>
        <v>20684</v>
      </c>
      <c r="H48" s="152">
        <v>20684</v>
      </c>
      <c r="I48" s="163"/>
      <c r="J48" s="163"/>
      <c r="K48" s="163"/>
      <c r="L48" s="182"/>
      <c r="M48" s="182">
        <f t="shared" si="2"/>
        <v>20684</v>
      </c>
    </row>
    <row r="49" spans="1:13" ht="14.25">
      <c r="A49" s="8" t="s">
        <v>245</v>
      </c>
      <c r="B49" s="152"/>
      <c r="C49" s="163"/>
      <c r="D49" s="163">
        <v>65183</v>
      </c>
      <c r="E49" s="163"/>
      <c r="F49" s="182"/>
      <c r="G49" s="182">
        <f>SUM(B49:F49)</f>
        <v>65183</v>
      </c>
      <c r="H49" s="152">
        <v>975</v>
      </c>
      <c r="I49" s="163"/>
      <c r="J49" s="163">
        <v>188217</v>
      </c>
      <c r="K49" s="163"/>
      <c r="L49" s="182"/>
      <c r="M49" s="182">
        <f t="shared" si="2"/>
        <v>189192</v>
      </c>
    </row>
    <row r="50" spans="1:13" ht="14.25">
      <c r="A50" s="8" t="s">
        <v>252</v>
      </c>
      <c r="B50" s="152"/>
      <c r="C50" s="163"/>
      <c r="D50" s="163"/>
      <c r="E50" s="163"/>
      <c r="F50" s="182"/>
      <c r="G50" s="182"/>
      <c r="H50" s="152">
        <v>5225</v>
      </c>
      <c r="I50" s="163"/>
      <c r="J50" s="163"/>
      <c r="K50" s="163"/>
      <c r="L50" s="182"/>
      <c r="M50" s="182">
        <f t="shared" si="2"/>
        <v>5225</v>
      </c>
    </row>
    <row r="51" spans="1:13" ht="14.25">
      <c r="A51" s="8" t="s">
        <v>253</v>
      </c>
      <c r="B51" s="152"/>
      <c r="C51" s="163"/>
      <c r="D51" s="163"/>
      <c r="E51" s="163"/>
      <c r="F51" s="182"/>
      <c r="G51" s="182"/>
      <c r="H51" s="152">
        <v>308</v>
      </c>
      <c r="I51" s="163"/>
      <c r="J51" s="163"/>
      <c r="K51" s="163"/>
      <c r="L51" s="182"/>
      <c r="M51" s="182">
        <f t="shared" si="2"/>
        <v>308</v>
      </c>
    </row>
    <row r="52" spans="1:13" ht="14.25">
      <c r="A52" s="8" t="s">
        <v>254</v>
      </c>
      <c r="B52" s="152"/>
      <c r="C52" s="163"/>
      <c r="D52" s="163"/>
      <c r="E52" s="163"/>
      <c r="F52" s="182"/>
      <c r="G52" s="182">
        <f>SUM(B52:F52)</f>
        <v>0</v>
      </c>
      <c r="H52" s="152">
        <v>10976</v>
      </c>
      <c r="I52" s="163"/>
      <c r="J52" s="163"/>
      <c r="K52" s="163"/>
      <c r="L52" s="182"/>
      <c r="M52" s="182">
        <f t="shared" si="2"/>
        <v>10976</v>
      </c>
    </row>
    <row r="53" spans="1:13" ht="14.25">
      <c r="A53" s="8" t="s">
        <v>255</v>
      </c>
      <c r="B53" s="152"/>
      <c r="C53" s="163"/>
      <c r="D53" s="163"/>
      <c r="E53" s="163"/>
      <c r="F53" s="182"/>
      <c r="G53" s="182"/>
      <c r="H53" s="152">
        <v>22289</v>
      </c>
      <c r="I53" s="163"/>
      <c r="J53" s="163"/>
      <c r="K53" s="163"/>
      <c r="L53" s="182"/>
      <c r="M53" s="182">
        <f t="shared" si="2"/>
        <v>22289</v>
      </c>
    </row>
    <row r="54" spans="1:13" ht="14.25">
      <c r="A54" s="8" t="s">
        <v>256</v>
      </c>
      <c r="B54" s="152"/>
      <c r="C54" s="163"/>
      <c r="D54" s="163"/>
      <c r="E54" s="163"/>
      <c r="F54" s="182"/>
      <c r="G54" s="182"/>
      <c r="H54" s="152"/>
      <c r="I54" s="163">
        <v>1350</v>
      </c>
      <c r="J54" s="163"/>
      <c r="K54" s="163"/>
      <c r="L54" s="182"/>
      <c r="M54" s="182">
        <f t="shared" si="2"/>
        <v>1350</v>
      </c>
    </row>
    <row r="55" spans="1:13" ht="14.25">
      <c r="A55" s="8" t="s">
        <v>257</v>
      </c>
      <c r="B55" s="152"/>
      <c r="C55" s="163"/>
      <c r="D55" s="163"/>
      <c r="E55" s="163"/>
      <c r="F55" s="182"/>
      <c r="G55" s="182"/>
      <c r="H55" s="152"/>
      <c r="I55" s="163">
        <v>1438</v>
      </c>
      <c r="J55" s="163"/>
      <c r="K55" s="163"/>
      <c r="L55" s="182"/>
      <c r="M55" s="182">
        <f t="shared" si="2"/>
        <v>1438</v>
      </c>
    </row>
    <row r="56" spans="1:13" ht="14.25">
      <c r="A56" s="8" t="s">
        <v>258</v>
      </c>
      <c r="B56" s="152"/>
      <c r="C56" s="163"/>
      <c r="D56" s="163"/>
      <c r="E56" s="163"/>
      <c r="F56" s="182"/>
      <c r="G56" s="182"/>
      <c r="H56" s="152"/>
      <c r="I56" s="163">
        <v>717</v>
      </c>
      <c r="J56" s="163"/>
      <c r="K56" s="163"/>
      <c r="L56" s="182"/>
      <c r="M56" s="182">
        <f t="shared" si="2"/>
        <v>717</v>
      </c>
    </row>
    <row r="57" spans="1:13" ht="14.25">
      <c r="A57" s="8" t="s">
        <v>344</v>
      </c>
      <c r="B57" s="152"/>
      <c r="C57" s="163"/>
      <c r="D57" s="163"/>
      <c r="E57" s="163"/>
      <c r="F57" s="182"/>
      <c r="G57" s="182"/>
      <c r="H57" s="152">
        <v>12309</v>
      </c>
      <c r="I57" s="163"/>
      <c r="J57" s="163"/>
      <c r="K57" s="163"/>
      <c r="L57" s="182"/>
      <c r="M57" s="182">
        <f t="shared" si="2"/>
        <v>12309</v>
      </c>
    </row>
    <row r="58" spans="1:13" ht="14.25">
      <c r="A58" s="8" t="s">
        <v>345</v>
      </c>
      <c r="B58" s="152"/>
      <c r="C58" s="163"/>
      <c r="D58" s="163"/>
      <c r="E58" s="163"/>
      <c r="F58" s="182"/>
      <c r="G58" s="182"/>
      <c r="H58" s="152">
        <v>7786</v>
      </c>
      <c r="I58" s="163"/>
      <c r="J58" s="163"/>
      <c r="K58" s="163"/>
      <c r="L58" s="182"/>
      <c r="M58" s="182">
        <f t="shared" si="2"/>
        <v>7786</v>
      </c>
    </row>
    <row r="59" spans="1:13" ht="14.25">
      <c r="A59" s="8" t="s">
        <v>346</v>
      </c>
      <c r="B59" s="152"/>
      <c r="C59" s="163"/>
      <c r="D59" s="163"/>
      <c r="E59" s="163"/>
      <c r="F59" s="182"/>
      <c r="G59" s="182"/>
      <c r="H59" s="152">
        <v>71726</v>
      </c>
      <c r="I59" s="163"/>
      <c r="J59" s="163"/>
      <c r="K59" s="163"/>
      <c r="L59" s="182"/>
      <c r="M59" s="182">
        <f t="shared" si="2"/>
        <v>71726</v>
      </c>
    </row>
    <row r="60" spans="1:13" ht="14.25">
      <c r="A60" s="8" t="s">
        <v>348</v>
      </c>
      <c r="B60" s="152"/>
      <c r="C60" s="163"/>
      <c r="D60" s="163"/>
      <c r="E60" s="163"/>
      <c r="F60" s="182"/>
      <c r="G60" s="182"/>
      <c r="H60" s="152"/>
      <c r="I60" s="163"/>
      <c r="J60" s="163"/>
      <c r="K60" s="163"/>
      <c r="L60" s="182">
        <v>7000</v>
      </c>
      <c r="M60" s="182">
        <f t="shared" si="2"/>
        <v>7000</v>
      </c>
    </row>
    <row r="61" spans="1:13" ht="14.25">
      <c r="A61" s="11" t="s">
        <v>31</v>
      </c>
      <c r="B61" s="152">
        <f>SUM(B45:B54)</f>
        <v>39194</v>
      </c>
      <c r="C61" s="152">
        <f>SUM(C45:C56)</f>
        <v>0</v>
      </c>
      <c r="D61" s="152">
        <f>SUM(D45:D52)</f>
        <v>65183</v>
      </c>
      <c r="E61" s="152">
        <f>SUM(E45:E52)</f>
        <v>0</v>
      </c>
      <c r="F61" s="152">
        <f>SUM(F45:F52)</f>
        <v>0</v>
      </c>
      <c r="G61" s="182">
        <f>SUM(B61:F61)</f>
        <v>104377</v>
      </c>
      <c r="H61" s="152">
        <f>SUM(H45:H59)</f>
        <v>179197</v>
      </c>
      <c r="I61" s="152">
        <f>SUM(I45:I60)</f>
        <v>3505</v>
      </c>
      <c r="J61" s="152">
        <f>SUM(J45:J60)</f>
        <v>188217</v>
      </c>
      <c r="K61" s="152">
        <v>0</v>
      </c>
      <c r="L61" s="152">
        <f>SUM(L45:L60)</f>
        <v>7000</v>
      </c>
      <c r="M61" s="182">
        <f t="shared" si="2"/>
        <v>377919</v>
      </c>
    </row>
    <row r="63" spans="1:2" ht="12.75">
      <c r="A63" s="314"/>
      <c r="B63" s="314"/>
    </row>
    <row r="64" spans="1:2" ht="12.75">
      <c r="A64" s="315"/>
      <c r="B64" s="315"/>
    </row>
    <row r="65" spans="1:2" ht="12.75">
      <c r="A65" s="314"/>
      <c r="B65" s="314"/>
    </row>
    <row r="66" spans="1:2" ht="12.75">
      <c r="A66" s="134"/>
      <c r="B66" s="134"/>
    </row>
    <row r="67" spans="1:2" ht="12.75">
      <c r="A67" s="135"/>
      <c r="B67" s="136"/>
    </row>
    <row r="68" spans="1:2" ht="12.75">
      <c r="A68" s="137"/>
      <c r="B68" s="136"/>
    </row>
    <row r="69" spans="1:2" ht="12.75">
      <c r="A69" s="137"/>
      <c r="B69" s="136"/>
    </row>
    <row r="70" spans="1:2" ht="12.75">
      <c r="A70" s="137"/>
      <c r="B70" s="136"/>
    </row>
    <row r="71" spans="1:2" ht="12.75">
      <c r="A71" s="138"/>
      <c r="B71" s="139"/>
    </row>
    <row r="72" spans="1:2" ht="12.75">
      <c r="A72" s="137"/>
      <c r="B72" s="139"/>
    </row>
    <row r="73" spans="1:2" ht="12.75">
      <c r="A73" s="140"/>
      <c r="B73" s="141"/>
    </row>
    <row r="74" spans="1:2" ht="12.75">
      <c r="A74" s="137"/>
      <c r="B74" s="142"/>
    </row>
    <row r="75" spans="1:2" ht="12.75">
      <c r="A75" s="143"/>
      <c r="B75" s="139"/>
    </row>
    <row r="76" spans="1:2" ht="12.75">
      <c r="A76" s="143"/>
      <c r="B76" s="142"/>
    </row>
    <row r="77" spans="1:2" ht="12.75">
      <c r="A77" s="143"/>
      <c r="B77" s="142"/>
    </row>
    <row r="78" spans="1:2" ht="12.75">
      <c r="A78" s="144"/>
      <c r="B78" s="139"/>
    </row>
    <row r="79" spans="1:2" ht="12.75">
      <c r="A79" s="143"/>
      <c r="B79" s="142"/>
    </row>
    <row r="80" spans="1:2" ht="12.75">
      <c r="A80" s="143"/>
      <c r="B80" s="139"/>
    </row>
    <row r="81" spans="1:2" ht="12.75">
      <c r="A81" s="143"/>
      <c r="B81" s="142"/>
    </row>
    <row r="82" spans="1:2" ht="12.75">
      <c r="A82" s="144"/>
      <c r="B82" s="139"/>
    </row>
    <row r="83" spans="1:2" ht="12.75">
      <c r="A83" s="144"/>
      <c r="B83" s="139"/>
    </row>
    <row r="84" spans="1:2" ht="12.75">
      <c r="A84" s="143"/>
      <c r="B84" s="142"/>
    </row>
    <row r="85" spans="1:2" ht="12.75">
      <c r="A85" s="137"/>
      <c r="B85" s="139"/>
    </row>
    <row r="86" spans="1:2" ht="12.75">
      <c r="A86" s="137"/>
      <c r="B86" s="139"/>
    </row>
    <row r="87" spans="1:2" ht="12.75">
      <c r="A87" s="140"/>
      <c r="B87" s="142"/>
    </row>
    <row r="88" spans="1:2" ht="12.75">
      <c r="A88" s="140"/>
      <c r="B88" s="142"/>
    </row>
    <row r="89" spans="1:2" ht="12.75">
      <c r="A89" s="138"/>
      <c r="B89" s="139"/>
    </row>
    <row r="90" spans="1:2" ht="12.75">
      <c r="A90" s="145"/>
      <c r="B90" s="146"/>
    </row>
    <row r="91" spans="1:2" ht="12.75">
      <c r="A91" s="145"/>
      <c r="B91" s="146"/>
    </row>
    <row r="92" spans="1:2" ht="12.75">
      <c r="A92" s="145"/>
      <c r="B92" s="146"/>
    </row>
    <row r="93" spans="1:2" ht="12.75">
      <c r="A93" s="145"/>
      <c r="B93" s="146"/>
    </row>
    <row r="94" spans="1:2" ht="12.75">
      <c r="A94" s="145"/>
      <c r="B94" s="146"/>
    </row>
    <row r="95" spans="1:2" ht="12.75">
      <c r="A95" s="145"/>
      <c r="B95" s="146"/>
    </row>
    <row r="96" spans="1:2" ht="12.75">
      <c r="A96" s="145"/>
      <c r="B96" s="146"/>
    </row>
    <row r="97" spans="1:2" ht="12.75">
      <c r="A97" s="140"/>
      <c r="B97" s="146"/>
    </row>
    <row r="98" spans="1:2" ht="12.75">
      <c r="A98" s="147"/>
      <c r="B98" s="148"/>
    </row>
  </sheetData>
  <sheetProtection/>
  <mergeCells count="32">
    <mergeCell ref="M43:M44"/>
    <mergeCell ref="A15:E15"/>
    <mergeCell ref="G17:G18"/>
    <mergeCell ref="A27:E27"/>
    <mergeCell ref="D38:M38"/>
    <mergeCell ref="A30:A31"/>
    <mergeCell ref="A17:A18"/>
    <mergeCell ref="C17:F17"/>
    <mergeCell ref="A39:M39"/>
    <mergeCell ref="I43:L43"/>
    <mergeCell ref="A65:B65"/>
    <mergeCell ref="A64:B64"/>
    <mergeCell ref="A63:B63"/>
    <mergeCell ref="A40:M40"/>
    <mergeCell ref="C43:F43"/>
    <mergeCell ref="A29:G29"/>
    <mergeCell ref="H43:H44"/>
    <mergeCell ref="H42:M42"/>
    <mergeCell ref="A43:A44"/>
    <mergeCell ref="B43:B44"/>
    <mergeCell ref="G43:G44"/>
    <mergeCell ref="G30:G31"/>
    <mergeCell ref="B17:B18"/>
    <mergeCell ref="A26:E26"/>
    <mergeCell ref="B30:B31"/>
    <mergeCell ref="B42:G42"/>
    <mergeCell ref="A13:E13"/>
    <mergeCell ref="A1:B1"/>
    <mergeCell ref="A16:G16"/>
    <mergeCell ref="A2:B2"/>
    <mergeCell ref="C30:F30"/>
    <mergeCell ref="A5:B5"/>
  </mergeCells>
  <printOptions/>
  <pageMargins left="0.5905511811023623" right="0.35433070866141736" top="0.1968503937007874" bottom="0.15748031496062992" header="0.15748031496062992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1"/>
  <sheetViews>
    <sheetView zoomScalePageLayoutView="0" workbookViewId="0" topLeftCell="E1">
      <selection activeCell="H16" sqref="H16"/>
    </sheetView>
  </sheetViews>
  <sheetFormatPr defaultColWidth="9.00390625" defaultRowHeight="12.75"/>
  <cols>
    <col min="4" max="4" width="28.375" style="0" customWidth="1"/>
    <col min="5" max="6" width="18.75390625" style="0" customWidth="1"/>
    <col min="7" max="7" width="18.875" style="0" customWidth="1"/>
    <col min="8" max="8" width="18.75390625" style="0" customWidth="1"/>
    <col min="9" max="9" width="18.875" style="0" customWidth="1"/>
    <col min="10" max="11" width="18.125" style="0" customWidth="1"/>
    <col min="12" max="12" width="18.875" style="0" customWidth="1"/>
  </cols>
  <sheetData>
    <row r="2" spans="10:12" ht="12.75">
      <c r="J2" s="252" t="s">
        <v>447</v>
      </c>
      <c r="K2" s="252"/>
      <c r="L2" s="252"/>
    </row>
    <row r="3" spans="1:12" ht="12.75">
      <c r="A3" s="252" t="s">
        <v>294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>
      <c r="A4" s="248" t="s">
        <v>166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2.75">
      <c r="A5" s="317" t="s">
        <v>223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12" s="1" customFormat="1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 t="s">
        <v>1</v>
      </c>
    </row>
    <row r="7" spans="1:12" ht="12.75">
      <c r="A7" s="241"/>
      <c r="B7" s="250"/>
      <c r="C7" s="250"/>
      <c r="D7" s="242"/>
      <c r="E7" s="264" t="s">
        <v>241</v>
      </c>
      <c r="F7" s="250"/>
      <c r="G7" s="250"/>
      <c r="H7" s="242"/>
      <c r="I7" s="264" t="s">
        <v>251</v>
      </c>
      <c r="J7" s="274"/>
      <c r="K7" s="274"/>
      <c r="L7" s="292"/>
    </row>
    <row r="8" spans="1:12" ht="12.75" customHeight="1">
      <c r="A8" s="281" t="s">
        <v>2</v>
      </c>
      <c r="B8" s="282"/>
      <c r="C8" s="282"/>
      <c r="D8" s="283"/>
      <c r="E8" s="261" t="s">
        <v>41</v>
      </c>
      <c r="F8" s="279" t="s">
        <v>45</v>
      </c>
      <c r="G8" s="261" t="s">
        <v>167</v>
      </c>
      <c r="H8" s="258" t="s">
        <v>31</v>
      </c>
      <c r="I8" s="261" t="s">
        <v>41</v>
      </c>
      <c r="J8" s="279" t="s">
        <v>45</v>
      </c>
      <c r="K8" s="261" t="s">
        <v>167</v>
      </c>
      <c r="L8" s="258" t="s">
        <v>31</v>
      </c>
    </row>
    <row r="9" spans="1:12" ht="23.25" customHeight="1">
      <c r="A9" s="284"/>
      <c r="B9" s="285"/>
      <c r="C9" s="285"/>
      <c r="D9" s="286"/>
      <c r="E9" s="262"/>
      <c r="F9" s="279"/>
      <c r="G9" s="262"/>
      <c r="H9" s="258"/>
      <c r="I9" s="262"/>
      <c r="J9" s="279"/>
      <c r="K9" s="262"/>
      <c r="L9" s="258"/>
    </row>
    <row r="10" spans="1:12" ht="12.75">
      <c r="A10" s="278" t="s">
        <v>81</v>
      </c>
      <c r="B10" s="278"/>
      <c r="C10" s="278"/>
      <c r="D10" s="278"/>
      <c r="E10" s="53">
        <v>129613</v>
      </c>
      <c r="F10" s="53"/>
      <c r="G10" s="53"/>
      <c r="H10" s="53">
        <f aca="true" t="shared" si="0" ref="H10:H33">SUM(E10:G10)</f>
        <v>129613</v>
      </c>
      <c r="I10" s="53">
        <v>129613</v>
      </c>
      <c r="J10" s="53"/>
      <c r="K10" s="53"/>
      <c r="L10" s="53">
        <f>SUM(I10:K10)</f>
        <v>129613</v>
      </c>
    </row>
    <row r="11" spans="1:12" ht="12.75">
      <c r="A11" s="256" t="s">
        <v>82</v>
      </c>
      <c r="B11" s="256"/>
      <c r="C11" s="256"/>
      <c r="D11" s="256"/>
      <c r="E11" s="46">
        <v>130559</v>
      </c>
      <c r="F11" s="46"/>
      <c r="G11" s="46"/>
      <c r="H11" s="53">
        <f t="shared" si="0"/>
        <v>130559</v>
      </c>
      <c r="I11" s="46">
        <v>130559</v>
      </c>
      <c r="J11" s="46"/>
      <c r="K11" s="46"/>
      <c r="L11" s="53">
        <f aca="true" t="shared" si="1" ref="L11:L52">SUM(I11:K11)</f>
        <v>130559</v>
      </c>
    </row>
    <row r="12" spans="1:12" ht="23.25" customHeight="1">
      <c r="A12" s="253" t="s">
        <v>83</v>
      </c>
      <c r="B12" s="254"/>
      <c r="C12" s="254"/>
      <c r="D12" s="255"/>
      <c r="E12" s="46">
        <v>119906</v>
      </c>
      <c r="F12" s="46"/>
      <c r="G12" s="46"/>
      <c r="H12" s="53">
        <f t="shared" si="0"/>
        <v>119906</v>
      </c>
      <c r="I12" s="46">
        <v>117082</v>
      </c>
      <c r="J12" s="46"/>
      <c r="K12" s="46"/>
      <c r="L12" s="53">
        <f t="shared" si="1"/>
        <v>117082</v>
      </c>
    </row>
    <row r="13" spans="1:12" ht="12.75">
      <c r="A13" s="275" t="s">
        <v>84</v>
      </c>
      <c r="B13" s="276"/>
      <c r="C13" s="276"/>
      <c r="D13" s="277"/>
      <c r="E13" s="46">
        <v>7958</v>
      </c>
      <c r="F13" s="46"/>
      <c r="G13" s="46"/>
      <c r="H13" s="53">
        <f t="shared" si="0"/>
        <v>7958</v>
      </c>
      <c r="I13" s="46">
        <v>7958</v>
      </c>
      <c r="J13" s="46"/>
      <c r="K13" s="46"/>
      <c r="L13" s="53">
        <f t="shared" si="1"/>
        <v>7958</v>
      </c>
    </row>
    <row r="14" spans="1:12" ht="12.75">
      <c r="A14" s="275" t="s">
        <v>85</v>
      </c>
      <c r="B14" s="276"/>
      <c r="C14" s="276"/>
      <c r="D14" s="277"/>
      <c r="E14" s="46">
        <v>260</v>
      </c>
      <c r="F14" s="46"/>
      <c r="G14" s="46"/>
      <c r="H14" s="53">
        <f t="shared" si="0"/>
        <v>260</v>
      </c>
      <c r="I14" s="46">
        <v>4876</v>
      </c>
      <c r="J14" s="46"/>
      <c r="K14" s="46"/>
      <c r="L14" s="53">
        <f t="shared" si="1"/>
        <v>4876</v>
      </c>
    </row>
    <row r="15" spans="1:12" ht="12.75">
      <c r="A15" s="275" t="s">
        <v>86</v>
      </c>
      <c r="B15" s="276"/>
      <c r="C15" s="276"/>
      <c r="D15" s="277"/>
      <c r="E15" s="46">
        <v>36740</v>
      </c>
      <c r="F15" s="46"/>
      <c r="G15" s="46"/>
      <c r="H15" s="53">
        <f t="shared" si="0"/>
        <v>36740</v>
      </c>
      <c r="I15" s="46">
        <v>36740</v>
      </c>
      <c r="J15" s="46"/>
      <c r="K15" s="46"/>
      <c r="L15" s="53">
        <f t="shared" si="1"/>
        <v>36740</v>
      </c>
    </row>
    <row r="16" spans="1:12" ht="23.25" customHeight="1">
      <c r="A16" s="253" t="s">
        <v>87</v>
      </c>
      <c r="B16" s="254"/>
      <c r="C16" s="254"/>
      <c r="D16" s="255"/>
      <c r="E16" s="46"/>
      <c r="F16" s="46"/>
      <c r="G16" s="46"/>
      <c r="H16" s="53">
        <f t="shared" si="0"/>
        <v>0</v>
      </c>
      <c r="I16" s="46"/>
      <c r="J16" s="46"/>
      <c r="K16" s="46"/>
      <c r="L16" s="53">
        <f t="shared" si="1"/>
        <v>0</v>
      </c>
    </row>
    <row r="17" spans="1:12" ht="23.25" customHeight="1">
      <c r="A17" s="253" t="s">
        <v>88</v>
      </c>
      <c r="B17" s="254"/>
      <c r="C17" s="254"/>
      <c r="D17" s="255"/>
      <c r="E17" s="46"/>
      <c r="F17" s="46"/>
      <c r="G17" s="46"/>
      <c r="H17" s="53">
        <f t="shared" si="0"/>
        <v>0</v>
      </c>
      <c r="I17" s="46"/>
      <c r="J17" s="46"/>
      <c r="K17" s="46"/>
      <c r="L17" s="53">
        <f t="shared" si="1"/>
        <v>0</v>
      </c>
    </row>
    <row r="18" spans="1:12" ht="23.25" customHeight="1">
      <c r="A18" s="253" t="s">
        <v>89</v>
      </c>
      <c r="B18" s="254"/>
      <c r="C18" s="254"/>
      <c r="D18" s="255"/>
      <c r="E18" s="46"/>
      <c r="F18" s="46"/>
      <c r="G18" s="46"/>
      <c r="H18" s="53">
        <f t="shared" si="0"/>
        <v>0</v>
      </c>
      <c r="I18" s="46"/>
      <c r="J18" s="46"/>
      <c r="K18" s="46"/>
      <c r="L18" s="53">
        <f t="shared" si="1"/>
        <v>0</v>
      </c>
    </row>
    <row r="19" spans="1:12" ht="12.75" customHeight="1">
      <c r="A19" s="253" t="s">
        <v>90</v>
      </c>
      <c r="B19" s="254"/>
      <c r="C19" s="254"/>
      <c r="D19" s="255"/>
      <c r="E19" s="46">
        <v>65183</v>
      </c>
      <c r="F19" s="46">
        <v>39194</v>
      </c>
      <c r="G19" s="46"/>
      <c r="H19" s="53">
        <f t="shared" si="0"/>
        <v>104377</v>
      </c>
      <c r="I19" s="46">
        <v>258390</v>
      </c>
      <c r="J19" s="46">
        <v>119529</v>
      </c>
      <c r="K19" s="46"/>
      <c r="L19" s="53">
        <f t="shared" si="1"/>
        <v>377919</v>
      </c>
    </row>
    <row r="20" spans="1:12" ht="12.75" customHeight="1">
      <c r="A20" s="267" t="s">
        <v>128</v>
      </c>
      <c r="B20" s="268"/>
      <c r="C20" s="268"/>
      <c r="D20" s="269"/>
      <c r="E20" s="46">
        <f>SUM(E10:E19)</f>
        <v>490219</v>
      </c>
      <c r="F20" s="46">
        <f>SUM(F10:F19)</f>
        <v>39194</v>
      </c>
      <c r="G20" s="46">
        <f>SUM(G10:G19)</f>
        <v>0</v>
      </c>
      <c r="H20" s="53">
        <f t="shared" si="0"/>
        <v>529413</v>
      </c>
      <c r="I20" s="46">
        <f>SUM(I10:I19)</f>
        <v>685218</v>
      </c>
      <c r="J20" s="46">
        <f>SUM(J10:J19)</f>
        <v>119529</v>
      </c>
      <c r="K20" s="46"/>
      <c r="L20" s="53">
        <f t="shared" si="1"/>
        <v>804747</v>
      </c>
    </row>
    <row r="21" spans="1:12" ht="12.75">
      <c r="A21" s="275"/>
      <c r="B21" s="276"/>
      <c r="C21" s="276"/>
      <c r="D21" s="277"/>
      <c r="E21" s="46"/>
      <c r="F21" s="46"/>
      <c r="G21" s="46"/>
      <c r="H21" s="53">
        <f t="shared" si="0"/>
        <v>0</v>
      </c>
      <c r="I21" s="46"/>
      <c r="J21" s="46"/>
      <c r="K21" s="46"/>
      <c r="L21" s="53">
        <f t="shared" si="1"/>
        <v>0</v>
      </c>
    </row>
    <row r="22" spans="1:12" ht="12.75">
      <c r="A22" s="270" t="s">
        <v>91</v>
      </c>
      <c r="B22" s="271"/>
      <c r="C22" s="271"/>
      <c r="D22" s="272"/>
      <c r="E22" s="46">
        <v>261795</v>
      </c>
      <c r="F22" s="46"/>
      <c r="G22" s="46"/>
      <c r="H22" s="53">
        <f t="shared" si="0"/>
        <v>261795</v>
      </c>
      <c r="I22" s="46">
        <v>261795</v>
      </c>
      <c r="J22" s="46"/>
      <c r="K22" s="46"/>
      <c r="L22" s="53">
        <f t="shared" si="1"/>
        <v>261795</v>
      </c>
    </row>
    <row r="23" spans="1:12" ht="12.75">
      <c r="A23" s="266"/>
      <c r="B23" s="266"/>
      <c r="C23" s="266"/>
      <c r="D23" s="266"/>
      <c r="E23" s="46"/>
      <c r="F23" s="46"/>
      <c r="G23" s="46"/>
      <c r="H23" s="53">
        <f t="shared" si="0"/>
        <v>0</v>
      </c>
      <c r="I23" s="46"/>
      <c r="J23" s="46"/>
      <c r="K23" s="46"/>
      <c r="L23" s="53">
        <f t="shared" si="1"/>
        <v>0</v>
      </c>
    </row>
    <row r="24" spans="1:12" ht="12.75">
      <c r="A24" s="259" t="s">
        <v>92</v>
      </c>
      <c r="B24" s="259"/>
      <c r="C24" s="259"/>
      <c r="D24" s="259"/>
      <c r="E24" s="46"/>
      <c r="F24" s="46"/>
      <c r="G24" s="46"/>
      <c r="H24" s="53">
        <f t="shared" si="0"/>
        <v>0</v>
      </c>
      <c r="I24" s="46"/>
      <c r="J24" s="46"/>
      <c r="K24" s="46"/>
      <c r="L24" s="53">
        <f t="shared" si="1"/>
        <v>0</v>
      </c>
    </row>
    <row r="25" spans="1:12" ht="12.75">
      <c r="A25" s="260" t="s">
        <v>93</v>
      </c>
      <c r="B25" s="260"/>
      <c r="C25" s="260"/>
      <c r="D25" s="260"/>
      <c r="E25" s="46">
        <v>6924</v>
      </c>
      <c r="F25" s="46">
        <v>33538</v>
      </c>
      <c r="G25" s="46"/>
      <c r="H25" s="53">
        <f t="shared" si="0"/>
        <v>40462</v>
      </c>
      <c r="I25" s="46">
        <v>14272</v>
      </c>
      <c r="J25" s="46">
        <v>34255</v>
      </c>
      <c r="K25" s="46"/>
      <c r="L25" s="53">
        <f t="shared" si="1"/>
        <v>48527</v>
      </c>
    </row>
    <row r="26" spans="1:12" ht="12.75">
      <c r="A26" s="256" t="s">
        <v>94</v>
      </c>
      <c r="B26" s="256"/>
      <c r="C26" s="256"/>
      <c r="D26" s="256"/>
      <c r="E26" s="46">
        <v>5627</v>
      </c>
      <c r="F26" s="46">
        <v>472</v>
      </c>
      <c r="G26" s="46"/>
      <c r="H26" s="53">
        <f t="shared" si="0"/>
        <v>6099</v>
      </c>
      <c r="I26" s="46">
        <v>5627</v>
      </c>
      <c r="J26" s="46">
        <v>682</v>
      </c>
      <c r="K26" s="46"/>
      <c r="L26" s="53">
        <f t="shared" si="1"/>
        <v>6309</v>
      </c>
    </row>
    <row r="27" spans="1:12" ht="12.75">
      <c r="A27" s="256" t="s">
        <v>193</v>
      </c>
      <c r="B27" s="256"/>
      <c r="C27" s="256"/>
      <c r="D27" s="256"/>
      <c r="E27" s="46">
        <v>23928</v>
      </c>
      <c r="F27" s="46">
        <v>81</v>
      </c>
      <c r="G27" s="46"/>
      <c r="H27" s="53">
        <f t="shared" si="0"/>
        <v>24009</v>
      </c>
      <c r="I27" s="46">
        <v>23928</v>
      </c>
      <c r="J27" s="46">
        <v>81</v>
      </c>
      <c r="K27" s="46"/>
      <c r="L27" s="53">
        <f t="shared" si="1"/>
        <v>24009</v>
      </c>
    </row>
    <row r="28" spans="1:12" ht="12.75">
      <c r="A28" s="259" t="s">
        <v>176</v>
      </c>
      <c r="B28" s="259"/>
      <c r="C28" s="259"/>
      <c r="D28" s="259"/>
      <c r="E28" s="46">
        <v>5039</v>
      </c>
      <c r="F28" s="46">
        <v>1700</v>
      </c>
      <c r="G28" s="46"/>
      <c r="H28" s="53">
        <f t="shared" si="0"/>
        <v>6739</v>
      </c>
      <c r="I28" s="46">
        <v>5039</v>
      </c>
      <c r="J28" s="46">
        <v>1700</v>
      </c>
      <c r="K28" s="46"/>
      <c r="L28" s="53">
        <f t="shared" si="1"/>
        <v>6739</v>
      </c>
    </row>
    <row r="29" spans="1:12" ht="12.75">
      <c r="A29" s="256" t="s">
        <v>95</v>
      </c>
      <c r="B29" s="256"/>
      <c r="C29" s="256"/>
      <c r="D29" s="256"/>
      <c r="E29" s="46">
        <v>8781</v>
      </c>
      <c r="F29" s="46">
        <v>9642</v>
      </c>
      <c r="G29" s="46"/>
      <c r="H29" s="53">
        <f t="shared" si="0"/>
        <v>18423</v>
      </c>
      <c r="I29" s="46">
        <v>10766</v>
      </c>
      <c r="J29" s="46">
        <v>9839</v>
      </c>
      <c r="K29" s="46"/>
      <c r="L29" s="53">
        <f t="shared" si="1"/>
        <v>20605</v>
      </c>
    </row>
    <row r="30" spans="1:12" ht="12.75">
      <c r="A30" s="275" t="s">
        <v>96</v>
      </c>
      <c r="B30" s="276"/>
      <c r="C30" s="276"/>
      <c r="D30" s="277"/>
      <c r="E30" s="46"/>
      <c r="F30" s="46"/>
      <c r="G30" s="46"/>
      <c r="H30" s="53">
        <f t="shared" si="0"/>
        <v>0</v>
      </c>
      <c r="I30" s="46"/>
      <c r="J30" s="46"/>
      <c r="K30" s="46"/>
      <c r="L30" s="53">
        <f t="shared" si="1"/>
        <v>0</v>
      </c>
    </row>
    <row r="31" spans="1:12" ht="12.75">
      <c r="A31" s="256" t="s">
        <v>97</v>
      </c>
      <c r="B31" s="256"/>
      <c r="C31" s="256"/>
      <c r="D31" s="256"/>
      <c r="E31" s="46"/>
      <c r="F31" s="46"/>
      <c r="G31" s="46"/>
      <c r="H31" s="53">
        <f t="shared" si="0"/>
        <v>0</v>
      </c>
      <c r="I31" s="46"/>
      <c r="J31" s="46">
        <v>1500</v>
      </c>
      <c r="K31" s="46"/>
      <c r="L31" s="53">
        <f t="shared" si="1"/>
        <v>1500</v>
      </c>
    </row>
    <row r="32" spans="1:12" ht="12.75">
      <c r="A32" s="256" t="s">
        <v>98</v>
      </c>
      <c r="B32" s="266"/>
      <c r="C32" s="266"/>
      <c r="D32" s="266"/>
      <c r="E32" s="46"/>
      <c r="F32" s="46"/>
      <c r="G32" s="46"/>
      <c r="H32" s="53">
        <f t="shared" si="0"/>
        <v>0</v>
      </c>
      <c r="I32" s="46"/>
      <c r="J32" s="46"/>
      <c r="K32" s="46"/>
      <c r="L32" s="53">
        <f t="shared" si="1"/>
        <v>0</v>
      </c>
    </row>
    <row r="33" spans="1:12" ht="12.75">
      <c r="A33" s="275" t="s">
        <v>99</v>
      </c>
      <c r="B33" s="276"/>
      <c r="C33" s="276"/>
      <c r="D33" s="277"/>
      <c r="E33" s="46"/>
      <c r="F33" s="46"/>
      <c r="G33" s="46"/>
      <c r="H33" s="53">
        <f t="shared" si="0"/>
        <v>0</v>
      </c>
      <c r="I33" s="46"/>
      <c r="J33" s="46">
        <v>1000</v>
      </c>
      <c r="K33" s="46"/>
      <c r="L33" s="53">
        <f t="shared" si="1"/>
        <v>1000</v>
      </c>
    </row>
    <row r="34" spans="1:12" ht="12.75">
      <c r="A34" s="266" t="s">
        <v>100</v>
      </c>
      <c r="B34" s="266"/>
      <c r="C34" s="266"/>
      <c r="D34" s="266"/>
      <c r="E34" s="46">
        <f>SUM(E25:E33)</f>
        <v>50299</v>
      </c>
      <c r="F34" s="46">
        <f>SUM(F25:F33)</f>
        <v>45433</v>
      </c>
      <c r="G34" s="46">
        <f>SUM(G25:G33)</f>
        <v>0</v>
      </c>
      <c r="H34" s="46">
        <f>SUM(H25:H33)</f>
        <v>95732</v>
      </c>
      <c r="I34" s="46">
        <v>59632</v>
      </c>
      <c r="J34" s="46">
        <f>SUM(J24:J33)</f>
        <v>49057</v>
      </c>
      <c r="K34" s="46"/>
      <c r="L34" s="53">
        <f t="shared" si="1"/>
        <v>108689</v>
      </c>
    </row>
    <row r="35" spans="1:12" ht="12.75">
      <c r="A35" s="293"/>
      <c r="B35" s="293"/>
      <c r="C35" s="293"/>
      <c r="D35" s="293"/>
      <c r="E35" s="46"/>
      <c r="F35" s="46"/>
      <c r="G35" s="46"/>
      <c r="H35" s="53">
        <f aca="true" t="shared" si="2" ref="H35:H40">SUM(E35:G35)</f>
        <v>0</v>
      </c>
      <c r="I35" s="46"/>
      <c r="J35" s="46"/>
      <c r="K35" s="46"/>
      <c r="L35" s="53">
        <f t="shared" si="1"/>
        <v>0</v>
      </c>
    </row>
    <row r="36" spans="1:12" ht="23.25" customHeight="1">
      <c r="A36" s="260" t="s">
        <v>101</v>
      </c>
      <c r="B36" s="260"/>
      <c r="C36" s="260"/>
      <c r="D36" s="260"/>
      <c r="E36" s="46"/>
      <c r="F36" s="46"/>
      <c r="G36" s="46"/>
      <c r="H36" s="53">
        <f t="shared" si="2"/>
        <v>0</v>
      </c>
      <c r="I36" s="46"/>
      <c r="J36" s="46"/>
      <c r="K36" s="46"/>
      <c r="L36" s="53">
        <f t="shared" si="1"/>
        <v>0</v>
      </c>
    </row>
    <row r="37" spans="1:12" ht="23.25" customHeight="1">
      <c r="A37" s="260" t="s">
        <v>102</v>
      </c>
      <c r="B37" s="260"/>
      <c r="C37" s="260"/>
      <c r="D37" s="260"/>
      <c r="E37" s="46"/>
      <c r="F37" s="46"/>
      <c r="G37" s="46"/>
      <c r="H37" s="53">
        <f t="shared" si="2"/>
        <v>0</v>
      </c>
      <c r="I37" s="46"/>
      <c r="J37" s="46"/>
      <c r="K37" s="46"/>
      <c r="L37" s="53">
        <f t="shared" si="1"/>
        <v>0</v>
      </c>
    </row>
    <row r="38" spans="1:12" ht="12.75">
      <c r="A38" s="256" t="s">
        <v>103</v>
      </c>
      <c r="B38" s="256"/>
      <c r="C38" s="256"/>
      <c r="D38" s="256"/>
      <c r="E38" s="46"/>
      <c r="F38" s="46"/>
      <c r="G38" s="46"/>
      <c r="H38" s="53">
        <f t="shared" si="2"/>
        <v>0</v>
      </c>
      <c r="I38" s="46"/>
      <c r="J38" s="46">
        <v>2127</v>
      </c>
      <c r="K38" s="46"/>
      <c r="L38" s="53">
        <f t="shared" si="1"/>
        <v>2127</v>
      </c>
    </row>
    <row r="39" spans="1:12" ht="12.75">
      <c r="A39" s="266" t="s">
        <v>104</v>
      </c>
      <c r="B39" s="266"/>
      <c r="C39" s="266"/>
      <c r="D39" s="266"/>
      <c r="E39" s="46">
        <f>SUM(E36:E38)</f>
        <v>0</v>
      </c>
      <c r="F39" s="46"/>
      <c r="G39" s="46"/>
      <c r="H39" s="53">
        <f t="shared" si="2"/>
        <v>0</v>
      </c>
      <c r="I39" s="46">
        <v>0</v>
      </c>
      <c r="J39" s="46">
        <f>SUM(J36:J38)</f>
        <v>2127</v>
      </c>
      <c r="K39" s="46"/>
      <c r="L39" s="53">
        <f t="shared" si="1"/>
        <v>2127</v>
      </c>
    </row>
    <row r="40" spans="1:12" ht="12.75">
      <c r="A40" s="256"/>
      <c r="B40" s="256"/>
      <c r="C40" s="256"/>
      <c r="D40" s="256"/>
      <c r="E40" s="46"/>
      <c r="F40" s="46"/>
      <c r="G40" s="46"/>
      <c r="H40" s="53">
        <f t="shared" si="2"/>
        <v>0</v>
      </c>
      <c r="I40" s="46"/>
      <c r="J40" s="46"/>
      <c r="K40" s="46"/>
      <c r="L40" s="53">
        <f t="shared" si="1"/>
        <v>0</v>
      </c>
    </row>
    <row r="41" spans="1:12" ht="12.75">
      <c r="A41" s="266" t="s">
        <v>156</v>
      </c>
      <c r="B41" s="266"/>
      <c r="C41" s="266"/>
      <c r="D41" s="266"/>
      <c r="E41" s="46">
        <f>SUM(E20,E22,E34,E39)</f>
        <v>802313</v>
      </c>
      <c r="F41" s="46">
        <f>SUM(F20,F22,F34,F39)</f>
        <v>84627</v>
      </c>
      <c r="G41" s="46">
        <f>SUM(G20,G22,G34,G39)</f>
        <v>0</v>
      </c>
      <c r="H41" s="46">
        <f>SUM(H20,H22,H34,H39)</f>
        <v>886940</v>
      </c>
      <c r="I41" s="46">
        <f>SUM(I20+I22+I34)</f>
        <v>1006645</v>
      </c>
      <c r="J41" s="46">
        <f>SUM(J20+J34+J39)</f>
        <v>170713</v>
      </c>
      <c r="K41" s="46"/>
      <c r="L41" s="53">
        <f t="shared" si="1"/>
        <v>1177358</v>
      </c>
    </row>
    <row r="42" spans="1:12" ht="12.75">
      <c r="A42" s="256"/>
      <c r="B42" s="256"/>
      <c r="C42" s="256"/>
      <c r="D42" s="256"/>
      <c r="E42" s="46"/>
      <c r="F42" s="46"/>
      <c r="G42" s="46"/>
      <c r="H42" s="53">
        <f aca="true" t="shared" si="3" ref="H42:H49">SUM(E42:G42)</f>
        <v>0</v>
      </c>
      <c r="I42" s="46"/>
      <c r="J42" s="46"/>
      <c r="K42" s="46"/>
      <c r="L42" s="53">
        <f t="shared" si="1"/>
        <v>0</v>
      </c>
    </row>
    <row r="43" spans="1:12" ht="12.75">
      <c r="A43" s="256" t="s">
        <v>123</v>
      </c>
      <c r="B43" s="256"/>
      <c r="C43" s="256"/>
      <c r="D43" s="256"/>
      <c r="E43" s="46"/>
      <c r="F43" s="46"/>
      <c r="G43" s="46"/>
      <c r="H43" s="53">
        <f t="shared" si="3"/>
        <v>0</v>
      </c>
      <c r="I43" s="46"/>
      <c r="J43" s="46"/>
      <c r="K43" s="46"/>
      <c r="L43" s="53">
        <f t="shared" si="1"/>
        <v>0</v>
      </c>
    </row>
    <row r="44" spans="1:12" ht="12.75">
      <c r="A44" s="256" t="s">
        <v>54</v>
      </c>
      <c r="B44" s="256"/>
      <c r="C44" s="256"/>
      <c r="D44" s="256"/>
      <c r="E44" s="46"/>
      <c r="F44" s="46"/>
      <c r="G44" s="46"/>
      <c r="H44" s="53">
        <f t="shared" si="3"/>
        <v>0</v>
      </c>
      <c r="I44" s="46"/>
      <c r="J44" s="46"/>
      <c r="K44" s="46"/>
      <c r="L44" s="53">
        <f t="shared" si="1"/>
        <v>0</v>
      </c>
    </row>
    <row r="45" spans="1:12" ht="12.75">
      <c r="A45" s="256" t="s">
        <v>124</v>
      </c>
      <c r="B45" s="256"/>
      <c r="C45" s="256"/>
      <c r="D45" s="256"/>
      <c r="E45" s="46"/>
      <c r="F45" s="46"/>
      <c r="G45" s="46"/>
      <c r="H45" s="53">
        <f t="shared" si="3"/>
        <v>0</v>
      </c>
      <c r="I45" s="46">
        <v>219201</v>
      </c>
      <c r="J45" s="46"/>
      <c r="K45" s="46"/>
      <c r="L45" s="53">
        <f t="shared" si="1"/>
        <v>219201</v>
      </c>
    </row>
    <row r="46" spans="1:12" ht="12.75">
      <c r="A46" s="256" t="s">
        <v>125</v>
      </c>
      <c r="B46" s="256"/>
      <c r="C46" s="256"/>
      <c r="D46" s="256"/>
      <c r="E46" s="46"/>
      <c r="F46" s="46"/>
      <c r="G46" s="46"/>
      <c r="H46" s="53">
        <f t="shared" si="3"/>
        <v>0</v>
      </c>
      <c r="I46" s="46"/>
      <c r="J46" s="46"/>
      <c r="K46" s="46"/>
      <c r="L46" s="53">
        <f t="shared" si="1"/>
        <v>0</v>
      </c>
    </row>
    <row r="47" spans="1:12" ht="12.75">
      <c r="A47" s="256" t="s">
        <v>126</v>
      </c>
      <c r="B47" s="256"/>
      <c r="C47" s="256"/>
      <c r="D47" s="256"/>
      <c r="E47" s="46"/>
      <c r="F47" s="46"/>
      <c r="G47" s="46"/>
      <c r="H47" s="53">
        <f t="shared" si="3"/>
        <v>0</v>
      </c>
      <c r="I47" s="46"/>
      <c r="J47" s="46"/>
      <c r="K47" s="46"/>
      <c r="L47" s="53">
        <f t="shared" si="1"/>
        <v>0</v>
      </c>
    </row>
    <row r="48" spans="1:12" ht="12.75">
      <c r="A48" s="256" t="s">
        <v>192</v>
      </c>
      <c r="B48" s="256"/>
      <c r="C48" s="256"/>
      <c r="D48" s="256"/>
      <c r="E48" s="46">
        <v>504133</v>
      </c>
      <c r="F48" s="46">
        <v>90125</v>
      </c>
      <c r="G48" s="46"/>
      <c r="H48" s="53">
        <f t="shared" si="3"/>
        <v>594258</v>
      </c>
      <c r="I48" s="46">
        <v>486435</v>
      </c>
      <c r="J48" s="46">
        <v>108188</v>
      </c>
      <c r="K48" s="46"/>
      <c r="L48" s="53">
        <f t="shared" si="1"/>
        <v>594623</v>
      </c>
    </row>
    <row r="49" spans="1:12" ht="12.75">
      <c r="A49" s="275" t="s">
        <v>216</v>
      </c>
      <c r="B49" s="276"/>
      <c r="C49" s="276"/>
      <c r="D49" s="277"/>
      <c r="E49" s="46"/>
      <c r="F49" s="46"/>
      <c r="G49" s="46"/>
      <c r="H49" s="53">
        <f t="shared" si="3"/>
        <v>0</v>
      </c>
      <c r="I49" s="46"/>
      <c r="J49" s="46"/>
      <c r="K49" s="46"/>
      <c r="L49" s="53">
        <f t="shared" si="1"/>
        <v>0</v>
      </c>
    </row>
    <row r="50" spans="1:12" ht="12.75">
      <c r="A50" s="296" t="s">
        <v>218</v>
      </c>
      <c r="B50" s="297"/>
      <c r="C50" s="297"/>
      <c r="D50" s="298"/>
      <c r="E50" s="46">
        <f>SUM(E43:E49)</f>
        <v>504133</v>
      </c>
      <c r="F50" s="46">
        <f>SUM(F43:F49)</f>
        <v>90125</v>
      </c>
      <c r="G50" s="46">
        <f>SUM(G43:G49)</f>
        <v>0</v>
      </c>
      <c r="H50" s="46">
        <f>SUM(H43:H49)</f>
        <v>594258</v>
      </c>
      <c r="I50" s="46">
        <f>SUM(I43:I49)</f>
        <v>705636</v>
      </c>
      <c r="J50" s="46">
        <v>108188</v>
      </c>
      <c r="K50" s="46"/>
      <c r="L50" s="53">
        <f t="shared" si="1"/>
        <v>813824</v>
      </c>
    </row>
    <row r="51" spans="1:12" ht="12.75">
      <c r="A51" s="256"/>
      <c r="B51" s="256"/>
      <c r="C51" s="256"/>
      <c r="D51" s="256"/>
      <c r="E51" s="46"/>
      <c r="F51" s="46"/>
      <c r="G51" s="46"/>
      <c r="H51" s="53">
        <f>SUM(E51:G51)</f>
        <v>0</v>
      </c>
      <c r="I51" s="46"/>
      <c r="J51" s="46"/>
      <c r="K51" s="46"/>
      <c r="L51" s="53">
        <f t="shared" si="1"/>
        <v>0</v>
      </c>
    </row>
    <row r="52" spans="1:12" ht="12.75">
      <c r="A52" s="266" t="s">
        <v>127</v>
      </c>
      <c r="B52" s="266"/>
      <c r="C52" s="266"/>
      <c r="D52" s="266"/>
      <c r="E52" s="46">
        <f>SUM(E41,E50)</f>
        <v>1306446</v>
      </c>
      <c r="F52" s="46">
        <f>SUM(F41,F50)</f>
        <v>174752</v>
      </c>
      <c r="G52" s="46"/>
      <c r="H52" s="53">
        <f>SUM(E52:G52)</f>
        <v>1481198</v>
      </c>
      <c r="I52" s="53">
        <f>SUM(I41+I50)</f>
        <v>1712281</v>
      </c>
      <c r="J52" s="53">
        <f>SUM(J41+J50)</f>
        <v>278901</v>
      </c>
      <c r="K52" s="46"/>
      <c r="L52" s="53">
        <f t="shared" si="1"/>
        <v>1991182</v>
      </c>
    </row>
    <row r="53" spans="5:8" ht="12.75">
      <c r="E53" s="58"/>
      <c r="F53" s="58"/>
      <c r="G53" s="58"/>
      <c r="H53" s="58"/>
    </row>
    <row r="54" spans="1:12" ht="12.75">
      <c r="A54" s="318"/>
      <c r="B54" s="319"/>
      <c r="C54" s="319"/>
      <c r="D54" s="320"/>
      <c r="E54" s="241" t="s">
        <v>241</v>
      </c>
      <c r="F54" s="250"/>
      <c r="G54" s="250"/>
      <c r="H54" s="242"/>
      <c r="I54" s="263" t="s">
        <v>251</v>
      </c>
      <c r="J54" s="264"/>
      <c r="K54" s="264"/>
      <c r="L54" s="265"/>
    </row>
    <row r="55" spans="1:12" ht="12.75" customHeight="1">
      <c r="A55" s="258" t="s">
        <v>2</v>
      </c>
      <c r="B55" s="258"/>
      <c r="C55" s="258"/>
      <c r="D55" s="258"/>
      <c r="E55" s="261" t="s">
        <v>41</v>
      </c>
      <c r="F55" s="261" t="s">
        <v>45</v>
      </c>
      <c r="G55" s="261" t="s">
        <v>167</v>
      </c>
      <c r="H55" s="304" t="s">
        <v>6</v>
      </c>
      <c r="I55" s="261" t="s">
        <v>41</v>
      </c>
      <c r="J55" s="261" t="s">
        <v>45</v>
      </c>
      <c r="K55" s="261" t="s">
        <v>167</v>
      </c>
      <c r="L55" s="304" t="s">
        <v>6</v>
      </c>
    </row>
    <row r="56" spans="1:12" ht="21" customHeight="1">
      <c r="A56" s="258"/>
      <c r="B56" s="258"/>
      <c r="C56" s="258"/>
      <c r="D56" s="258"/>
      <c r="E56" s="262"/>
      <c r="F56" s="262"/>
      <c r="G56" s="262"/>
      <c r="H56" s="305"/>
      <c r="I56" s="262"/>
      <c r="J56" s="262"/>
      <c r="K56" s="262"/>
      <c r="L56" s="305"/>
    </row>
    <row r="57" spans="1:12" ht="12.75">
      <c r="A57" s="259" t="s">
        <v>105</v>
      </c>
      <c r="B57" s="259"/>
      <c r="C57" s="259"/>
      <c r="D57" s="259"/>
      <c r="E57" s="45"/>
      <c r="F57" s="46"/>
      <c r="G57" s="46"/>
      <c r="H57" s="46">
        <f>SUM(E57:G57)</f>
        <v>0</v>
      </c>
      <c r="I57" s="45"/>
      <c r="J57" s="46">
        <v>107</v>
      </c>
      <c r="K57" s="46"/>
      <c r="L57" s="46">
        <f>SUM(I57:K57)</f>
        <v>107</v>
      </c>
    </row>
    <row r="58" spans="1:12" ht="23.25" customHeight="1">
      <c r="A58" s="300" t="s">
        <v>106</v>
      </c>
      <c r="B58" s="300"/>
      <c r="C58" s="300"/>
      <c r="D58" s="300"/>
      <c r="E58" s="45"/>
      <c r="F58" s="46"/>
      <c r="G58" s="46"/>
      <c r="H58" s="46">
        <f aca="true" t="shared" si="4" ref="H58:H91">SUM(E58:G58)</f>
        <v>0</v>
      </c>
      <c r="I58" s="45"/>
      <c r="J58" s="46"/>
      <c r="K58" s="46"/>
      <c r="L58" s="46">
        <f aca="true" t="shared" si="5" ref="L58:L91">SUM(I58:K58)</f>
        <v>0</v>
      </c>
    </row>
    <row r="59" spans="1:12" ht="23.25" customHeight="1">
      <c r="A59" s="287" t="s">
        <v>107</v>
      </c>
      <c r="B59" s="287"/>
      <c r="C59" s="287"/>
      <c r="D59" s="287"/>
      <c r="E59" s="45"/>
      <c r="F59" s="46"/>
      <c r="G59" s="46"/>
      <c r="H59" s="46">
        <f t="shared" si="4"/>
        <v>0</v>
      </c>
      <c r="I59" s="45"/>
      <c r="J59" s="46"/>
      <c r="K59" s="46"/>
      <c r="L59" s="46">
        <f t="shared" si="5"/>
        <v>0</v>
      </c>
    </row>
    <row r="60" spans="1:12" ht="23.25" customHeight="1">
      <c r="A60" s="287" t="s">
        <v>108</v>
      </c>
      <c r="B60" s="287"/>
      <c r="C60" s="287"/>
      <c r="D60" s="287"/>
      <c r="E60" s="45"/>
      <c r="F60" s="46"/>
      <c r="G60" s="46"/>
      <c r="H60" s="46">
        <f t="shared" si="4"/>
        <v>0</v>
      </c>
      <c r="I60" s="45"/>
      <c r="J60" s="46"/>
      <c r="K60" s="46"/>
      <c r="L60" s="46">
        <f t="shared" si="5"/>
        <v>0</v>
      </c>
    </row>
    <row r="61" spans="1:12" ht="23.25" customHeight="1">
      <c r="A61" s="289" t="s">
        <v>109</v>
      </c>
      <c r="B61" s="290"/>
      <c r="C61" s="290"/>
      <c r="D61" s="291"/>
      <c r="E61" s="45"/>
      <c r="F61" s="46">
        <v>90424</v>
      </c>
      <c r="G61" s="46"/>
      <c r="H61" s="46">
        <f t="shared" si="4"/>
        <v>90424</v>
      </c>
      <c r="I61" s="45"/>
      <c r="J61" s="46">
        <v>393131</v>
      </c>
      <c r="K61" s="46"/>
      <c r="L61" s="46">
        <f t="shared" si="5"/>
        <v>393131</v>
      </c>
    </row>
    <row r="62" spans="1:12" ht="23.25" customHeight="1">
      <c r="A62" s="302" t="s">
        <v>110</v>
      </c>
      <c r="B62" s="302"/>
      <c r="C62" s="302"/>
      <c r="D62" s="302"/>
      <c r="E62" s="45"/>
      <c r="F62" s="45">
        <f>SUM(F57:F61)</f>
        <v>90424</v>
      </c>
      <c r="G62" s="45"/>
      <c r="H62" s="46">
        <f t="shared" si="4"/>
        <v>90424</v>
      </c>
      <c r="I62" s="45"/>
      <c r="J62" s="45">
        <f>SUM(J57:J61)</f>
        <v>393238</v>
      </c>
      <c r="K62" s="45"/>
      <c r="L62" s="46">
        <f t="shared" si="5"/>
        <v>393238</v>
      </c>
    </row>
    <row r="63" spans="1:12" ht="12.75" customHeight="1">
      <c r="A63" s="301"/>
      <c r="B63" s="301"/>
      <c r="C63" s="301"/>
      <c r="D63" s="301"/>
      <c r="E63" s="45"/>
      <c r="F63" s="46"/>
      <c r="G63" s="46"/>
      <c r="H63" s="46">
        <f t="shared" si="4"/>
        <v>0</v>
      </c>
      <c r="I63" s="45"/>
      <c r="J63" s="46"/>
      <c r="K63" s="46"/>
      <c r="L63" s="46">
        <f t="shared" si="5"/>
        <v>0</v>
      </c>
    </row>
    <row r="64" spans="1:12" ht="12.75" customHeight="1">
      <c r="A64" s="287" t="s">
        <v>114</v>
      </c>
      <c r="B64" s="287"/>
      <c r="C64" s="287"/>
      <c r="D64" s="287"/>
      <c r="E64" s="45"/>
      <c r="F64" s="46"/>
      <c r="G64" s="46"/>
      <c r="H64" s="46">
        <f t="shared" si="4"/>
        <v>0</v>
      </c>
      <c r="I64" s="45"/>
      <c r="J64" s="46"/>
      <c r="K64" s="46"/>
      <c r="L64" s="46">
        <f t="shared" si="5"/>
        <v>0</v>
      </c>
    </row>
    <row r="65" spans="1:12" ht="12.75" customHeight="1">
      <c r="A65" s="287" t="s">
        <v>115</v>
      </c>
      <c r="B65" s="287"/>
      <c r="C65" s="287"/>
      <c r="D65" s="287"/>
      <c r="E65" s="45">
        <v>7772</v>
      </c>
      <c r="F65" s="46"/>
      <c r="G65" s="46"/>
      <c r="H65" s="46">
        <f t="shared" si="4"/>
        <v>7772</v>
      </c>
      <c r="I65" s="45">
        <v>7772</v>
      </c>
      <c r="J65" s="46"/>
      <c r="K65" s="46"/>
      <c r="L65" s="46">
        <f t="shared" si="5"/>
        <v>7772</v>
      </c>
    </row>
    <row r="66" spans="1:12" ht="12.75">
      <c r="A66" s="256" t="s">
        <v>116</v>
      </c>
      <c r="B66" s="256"/>
      <c r="C66" s="256"/>
      <c r="D66" s="256"/>
      <c r="E66" s="46"/>
      <c r="F66" s="46"/>
      <c r="G66" s="46"/>
      <c r="H66" s="46">
        <f t="shared" si="4"/>
        <v>0</v>
      </c>
      <c r="I66" s="46"/>
      <c r="J66" s="46"/>
      <c r="K66" s="46"/>
      <c r="L66" s="46">
        <f t="shared" si="5"/>
        <v>0</v>
      </c>
    </row>
    <row r="67" spans="1:12" ht="12.75">
      <c r="A67" s="275" t="s">
        <v>117</v>
      </c>
      <c r="B67" s="276"/>
      <c r="C67" s="276"/>
      <c r="D67" s="277"/>
      <c r="E67" s="47"/>
      <c r="F67" s="46"/>
      <c r="G67" s="46"/>
      <c r="H67" s="46">
        <f t="shared" si="4"/>
        <v>0</v>
      </c>
      <c r="I67" s="47"/>
      <c r="J67" s="46"/>
      <c r="K67" s="46"/>
      <c r="L67" s="46">
        <f t="shared" si="5"/>
        <v>0</v>
      </c>
    </row>
    <row r="68" spans="1:12" ht="12.75">
      <c r="A68" s="275" t="s">
        <v>118</v>
      </c>
      <c r="B68" s="276"/>
      <c r="C68" s="276"/>
      <c r="D68" s="277"/>
      <c r="E68" s="47"/>
      <c r="F68" s="46"/>
      <c r="G68" s="46"/>
      <c r="H68" s="46">
        <f t="shared" si="4"/>
        <v>0</v>
      </c>
      <c r="I68" s="47"/>
      <c r="J68" s="46"/>
      <c r="K68" s="46"/>
      <c r="L68" s="46">
        <f t="shared" si="5"/>
        <v>0</v>
      </c>
    </row>
    <row r="69" spans="1:12" ht="12.75">
      <c r="A69" s="288"/>
      <c r="B69" s="288"/>
      <c r="C69" s="288"/>
      <c r="D69" s="288"/>
      <c r="E69" s="47"/>
      <c r="F69" s="46"/>
      <c r="G69" s="46"/>
      <c r="H69" s="46">
        <f t="shared" si="4"/>
        <v>0</v>
      </c>
      <c r="I69" s="47"/>
      <c r="J69" s="46"/>
      <c r="K69" s="46"/>
      <c r="L69" s="46">
        <f t="shared" si="5"/>
        <v>0</v>
      </c>
    </row>
    <row r="70" spans="1:12" ht="12.75">
      <c r="A70" s="303" t="s">
        <v>119</v>
      </c>
      <c r="B70" s="303"/>
      <c r="C70" s="303"/>
      <c r="D70" s="303"/>
      <c r="E70" s="47">
        <f>SUM(E64:E68)</f>
        <v>7772</v>
      </c>
      <c r="F70" s="47"/>
      <c r="G70" s="47"/>
      <c r="H70" s="46">
        <f t="shared" si="4"/>
        <v>7772</v>
      </c>
      <c r="I70" s="47">
        <f>SUM(I64:I69)</f>
        <v>7772</v>
      </c>
      <c r="J70" s="47"/>
      <c r="K70" s="47"/>
      <c r="L70" s="46">
        <f t="shared" si="5"/>
        <v>7772</v>
      </c>
    </row>
    <row r="71" spans="1:12" ht="12.75">
      <c r="A71" s="288"/>
      <c r="B71" s="288"/>
      <c r="C71" s="288"/>
      <c r="D71" s="288"/>
      <c r="E71" s="47"/>
      <c r="F71" s="46"/>
      <c r="G71" s="46"/>
      <c r="H71" s="46">
        <f t="shared" si="4"/>
        <v>0</v>
      </c>
      <c r="I71" s="47"/>
      <c r="J71" s="46"/>
      <c r="K71" s="46"/>
      <c r="L71" s="46">
        <f t="shared" si="5"/>
        <v>0</v>
      </c>
    </row>
    <row r="72" spans="1:12" ht="23.25" customHeight="1">
      <c r="A72" s="300" t="s">
        <v>120</v>
      </c>
      <c r="B72" s="300"/>
      <c r="C72" s="300"/>
      <c r="D72" s="300"/>
      <c r="E72" s="68"/>
      <c r="F72" s="46"/>
      <c r="G72" s="46"/>
      <c r="H72" s="46">
        <f t="shared" si="4"/>
        <v>0</v>
      </c>
      <c r="I72" s="68"/>
      <c r="J72" s="46"/>
      <c r="K72" s="46"/>
      <c r="L72" s="46">
        <f t="shared" si="5"/>
        <v>0</v>
      </c>
    </row>
    <row r="73" spans="1:12" ht="23.25" customHeight="1">
      <c r="A73" s="287" t="s">
        <v>121</v>
      </c>
      <c r="B73" s="287"/>
      <c r="C73" s="287"/>
      <c r="D73" s="287"/>
      <c r="E73" s="46"/>
      <c r="F73" s="46">
        <v>1500</v>
      </c>
      <c r="G73" s="46"/>
      <c r="H73" s="46">
        <f t="shared" si="4"/>
        <v>1500</v>
      </c>
      <c r="I73" s="46"/>
      <c r="J73" s="46">
        <v>1500</v>
      </c>
      <c r="K73" s="46"/>
      <c r="L73" s="46">
        <f t="shared" si="5"/>
        <v>1500</v>
      </c>
    </row>
    <row r="74" spans="1:12" ht="12.75">
      <c r="A74" s="259" t="s">
        <v>122</v>
      </c>
      <c r="B74" s="259"/>
      <c r="C74" s="259"/>
      <c r="D74" s="259"/>
      <c r="E74" s="46"/>
      <c r="F74" s="46"/>
      <c r="G74" s="46"/>
      <c r="H74" s="46">
        <f t="shared" si="4"/>
        <v>0</v>
      </c>
      <c r="I74" s="46"/>
      <c r="J74" s="46"/>
      <c r="K74" s="46"/>
      <c r="L74" s="46">
        <f t="shared" si="5"/>
        <v>0</v>
      </c>
    </row>
    <row r="75" spans="1:12" ht="12.75">
      <c r="A75" s="256"/>
      <c r="B75" s="256"/>
      <c r="C75" s="256"/>
      <c r="D75" s="256"/>
      <c r="E75" s="46"/>
      <c r="F75" s="46"/>
      <c r="G75" s="46"/>
      <c r="H75" s="46">
        <f t="shared" si="4"/>
        <v>0</v>
      </c>
      <c r="I75" s="46"/>
      <c r="J75" s="46"/>
      <c r="K75" s="46"/>
      <c r="L75" s="46">
        <f t="shared" si="5"/>
        <v>0</v>
      </c>
    </row>
    <row r="76" spans="1:12" ht="12.75">
      <c r="A76" s="299" t="s">
        <v>113</v>
      </c>
      <c r="B76" s="299"/>
      <c r="C76" s="299"/>
      <c r="D76" s="299"/>
      <c r="E76" s="46"/>
      <c r="F76" s="46">
        <f>SUM(F72:F74)</f>
        <v>1500</v>
      </c>
      <c r="G76" s="46"/>
      <c r="H76" s="46">
        <f t="shared" si="4"/>
        <v>1500</v>
      </c>
      <c r="I76" s="46"/>
      <c r="J76" s="46">
        <f>SUM(J72:J75)</f>
        <v>1500</v>
      </c>
      <c r="K76" s="46"/>
      <c r="L76" s="46">
        <f t="shared" si="5"/>
        <v>1500</v>
      </c>
    </row>
    <row r="77" spans="1:12" ht="12.75">
      <c r="A77" s="256"/>
      <c r="B77" s="256"/>
      <c r="C77" s="256"/>
      <c r="D77" s="256"/>
      <c r="E77" s="46"/>
      <c r="F77" s="46"/>
      <c r="G77" s="46"/>
      <c r="H77" s="46">
        <f t="shared" si="4"/>
        <v>0</v>
      </c>
      <c r="I77" s="46"/>
      <c r="J77" s="46"/>
      <c r="K77" s="46"/>
      <c r="L77" s="46">
        <f t="shared" si="5"/>
        <v>0</v>
      </c>
    </row>
    <row r="78" spans="1:12" ht="23.25" customHeight="1">
      <c r="A78" s="267" t="s">
        <v>131</v>
      </c>
      <c r="B78" s="268"/>
      <c r="C78" s="268"/>
      <c r="D78" s="269"/>
      <c r="E78" s="46">
        <f>SUM(E62,E70,E76)</f>
        <v>7772</v>
      </c>
      <c r="F78" s="46">
        <f>SUM(F62,F76)</f>
        <v>91924</v>
      </c>
      <c r="G78" s="46"/>
      <c r="H78" s="46">
        <f t="shared" si="4"/>
        <v>99696</v>
      </c>
      <c r="I78" s="46">
        <v>7772</v>
      </c>
      <c r="J78" s="46">
        <f>SUM(J62+J76)</f>
        <v>394738</v>
      </c>
      <c r="K78" s="46"/>
      <c r="L78" s="46">
        <f t="shared" si="5"/>
        <v>402510</v>
      </c>
    </row>
    <row r="79" spans="1:12" ht="12.75">
      <c r="A79" s="256"/>
      <c r="B79" s="256"/>
      <c r="C79" s="256"/>
      <c r="D79" s="256"/>
      <c r="E79" s="46"/>
      <c r="F79" s="46"/>
      <c r="G79" s="46"/>
      <c r="H79" s="46">
        <f t="shared" si="4"/>
        <v>0</v>
      </c>
      <c r="I79" s="46"/>
      <c r="J79" s="46"/>
      <c r="K79" s="46"/>
      <c r="L79" s="46">
        <f t="shared" si="5"/>
        <v>0</v>
      </c>
    </row>
    <row r="80" spans="1:12" ht="12.75">
      <c r="A80" s="256" t="s">
        <v>123</v>
      </c>
      <c r="B80" s="256"/>
      <c r="C80" s="256"/>
      <c r="D80" s="256"/>
      <c r="E80" s="46"/>
      <c r="F80" s="46"/>
      <c r="G80" s="46"/>
      <c r="H80" s="46">
        <f t="shared" si="4"/>
        <v>0</v>
      </c>
      <c r="I80" s="46"/>
      <c r="J80" s="46"/>
      <c r="K80" s="46"/>
      <c r="L80" s="46">
        <f t="shared" si="5"/>
        <v>0</v>
      </c>
    </row>
    <row r="81" spans="1:12" ht="12.75">
      <c r="A81" s="256" t="s">
        <v>54</v>
      </c>
      <c r="B81" s="256"/>
      <c r="C81" s="256"/>
      <c r="D81" s="256"/>
      <c r="E81" s="46"/>
      <c r="F81" s="46"/>
      <c r="G81" s="46"/>
      <c r="H81" s="46">
        <f t="shared" si="4"/>
        <v>0</v>
      </c>
      <c r="I81" s="46"/>
      <c r="J81" s="46"/>
      <c r="K81" s="46"/>
      <c r="L81" s="46">
        <f t="shared" si="5"/>
        <v>0</v>
      </c>
    </row>
    <row r="82" spans="1:12" ht="12.75">
      <c r="A82" s="256" t="s">
        <v>124</v>
      </c>
      <c r="B82" s="256"/>
      <c r="C82" s="256"/>
      <c r="D82" s="256"/>
      <c r="E82" s="46"/>
      <c r="F82" s="46"/>
      <c r="G82" s="46"/>
      <c r="H82" s="46">
        <f t="shared" si="4"/>
        <v>0</v>
      </c>
      <c r="I82" s="46"/>
      <c r="J82" s="46"/>
      <c r="K82" s="46"/>
      <c r="L82" s="46">
        <f t="shared" si="5"/>
        <v>0</v>
      </c>
    </row>
    <row r="83" spans="1:12" ht="12.75">
      <c r="A83" s="256" t="s">
        <v>125</v>
      </c>
      <c r="B83" s="256"/>
      <c r="C83" s="256"/>
      <c r="D83" s="256"/>
      <c r="E83" s="46"/>
      <c r="F83" s="46"/>
      <c r="G83" s="46"/>
      <c r="H83" s="46">
        <f t="shared" si="4"/>
        <v>0</v>
      </c>
      <c r="I83" s="46"/>
      <c r="J83" s="46"/>
      <c r="K83" s="46"/>
      <c r="L83" s="46">
        <f t="shared" si="5"/>
        <v>0</v>
      </c>
    </row>
    <row r="84" spans="1:12" ht="12.75">
      <c r="A84" s="256" t="s">
        <v>126</v>
      </c>
      <c r="B84" s="256"/>
      <c r="C84" s="256"/>
      <c r="D84" s="256"/>
      <c r="E84" s="46"/>
      <c r="F84" s="46"/>
      <c r="G84" s="46"/>
      <c r="H84" s="46">
        <f t="shared" si="4"/>
        <v>0</v>
      </c>
      <c r="I84" s="46"/>
      <c r="J84" s="46"/>
      <c r="K84" s="46"/>
      <c r="L84" s="46">
        <f t="shared" si="5"/>
        <v>0</v>
      </c>
    </row>
    <row r="85" spans="1:12" ht="12.75">
      <c r="A85" s="256" t="s">
        <v>192</v>
      </c>
      <c r="B85" s="256"/>
      <c r="C85" s="256"/>
      <c r="D85" s="256"/>
      <c r="E85" s="46"/>
      <c r="F85" s="46"/>
      <c r="G85" s="46"/>
      <c r="H85" s="46">
        <f t="shared" si="4"/>
        <v>0</v>
      </c>
      <c r="I85" s="46"/>
      <c r="J85" s="46">
        <v>1640</v>
      </c>
      <c r="K85" s="46"/>
      <c r="L85" s="46">
        <f t="shared" si="5"/>
        <v>1640</v>
      </c>
    </row>
    <row r="86" spans="1:12" ht="12.75">
      <c r="A86" s="275" t="s">
        <v>216</v>
      </c>
      <c r="B86" s="276"/>
      <c r="C86" s="276"/>
      <c r="D86" s="277"/>
      <c r="E86" s="46"/>
      <c r="F86" s="46"/>
      <c r="G86" s="46"/>
      <c r="H86" s="46">
        <f t="shared" si="4"/>
        <v>0</v>
      </c>
      <c r="I86" s="46"/>
      <c r="J86" s="46"/>
      <c r="K86" s="46"/>
      <c r="L86" s="46">
        <f t="shared" si="5"/>
        <v>0</v>
      </c>
    </row>
    <row r="87" spans="1:12" ht="12.75">
      <c r="A87" s="296" t="s">
        <v>218</v>
      </c>
      <c r="B87" s="297"/>
      <c r="C87" s="297"/>
      <c r="D87" s="298"/>
      <c r="E87" s="46"/>
      <c r="F87" s="46"/>
      <c r="G87" s="46"/>
      <c r="H87" s="46">
        <f t="shared" si="4"/>
        <v>0</v>
      </c>
      <c r="I87" s="46"/>
      <c r="J87" s="46">
        <f>SUM(J80:J86)</f>
        <v>1640</v>
      </c>
      <c r="K87" s="46"/>
      <c r="L87" s="46">
        <f t="shared" si="5"/>
        <v>1640</v>
      </c>
    </row>
    <row r="88" spans="1:12" ht="12.75">
      <c r="A88" s="293"/>
      <c r="B88" s="293"/>
      <c r="C88" s="293"/>
      <c r="D88" s="293"/>
      <c r="E88" s="46"/>
      <c r="F88" s="46"/>
      <c r="G88" s="46"/>
      <c r="H88" s="46">
        <f t="shared" si="4"/>
        <v>0</v>
      </c>
      <c r="I88" s="46"/>
      <c r="J88" s="46"/>
      <c r="K88" s="46"/>
      <c r="L88" s="46">
        <f t="shared" si="5"/>
        <v>0</v>
      </c>
    </row>
    <row r="89" spans="1:12" ht="12.75">
      <c r="A89" s="266" t="s">
        <v>132</v>
      </c>
      <c r="B89" s="266"/>
      <c r="C89" s="266"/>
      <c r="D89" s="266"/>
      <c r="E89" s="46">
        <f>SUM(E78,E87)</f>
        <v>7772</v>
      </c>
      <c r="F89" s="46">
        <f>SUM(F78,F87)</f>
        <v>91924</v>
      </c>
      <c r="G89" s="46"/>
      <c r="H89" s="46">
        <f t="shared" si="4"/>
        <v>99696</v>
      </c>
      <c r="I89" s="46">
        <v>7772</v>
      </c>
      <c r="J89" s="46">
        <f>SUM(J78+J87)</f>
        <v>396378</v>
      </c>
      <c r="K89" s="46"/>
      <c r="L89" s="46">
        <f t="shared" si="5"/>
        <v>404150</v>
      </c>
    </row>
    <row r="90" spans="1:12" ht="13.5" thickBot="1">
      <c r="A90" s="118"/>
      <c r="B90" s="118"/>
      <c r="C90" s="118"/>
      <c r="D90" s="118"/>
      <c r="E90" s="51"/>
      <c r="F90" s="51"/>
      <c r="G90" s="51"/>
      <c r="H90" s="49">
        <f t="shared" si="4"/>
        <v>0</v>
      </c>
      <c r="I90" s="51"/>
      <c r="J90" s="51"/>
      <c r="K90" s="51"/>
      <c r="L90" s="208">
        <f t="shared" si="5"/>
        <v>0</v>
      </c>
    </row>
    <row r="91" spans="1:12" ht="22.5" customHeight="1" thickBot="1">
      <c r="A91" s="294" t="s">
        <v>164</v>
      </c>
      <c r="B91" s="295"/>
      <c r="C91" s="295"/>
      <c r="D91" s="295"/>
      <c r="E91" s="52">
        <f>SUM(E89,E52)</f>
        <v>1314218</v>
      </c>
      <c r="F91" s="52">
        <f>SUM(F52,F89)</f>
        <v>266676</v>
      </c>
      <c r="G91" s="52"/>
      <c r="H91" s="69">
        <f t="shared" si="4"/>
        <v>1580894</v>
      </c>
      <c r="I91" s="52">
        <f>SUM(I52+I89)</f>
        <v>1720053</v>
      </c>
      <c r="J91" s="52">
        <f>SUM(J52+J89)</f>
        <v>675279</v>
      </c>
      <c r="K91" s="52"/>
      <c r="L91" s="209">
        <f t="shared" si="5"/>
        <v>2395332</v>
      </c>
    </row>
  </sheetData>
  <sheetProtection/>
  <mergeCells count="105">
    <mergeCell ref="I7:L7"/>
    <mergeCell ref="I8:I9"/>
    <mergeCell ref="J8:J9"/>
    <mergeCell ref="K8:K9"/>
    <mergeCell ref="L8:L9"/>
    <mergeCell ref="A50:D50"/>
    <mergeCell ref="A7:D7"/>
    <mergeCell ref="E7:H7"/>
    <mergeCell ref="G8:G9"/>
    <mergeCell ref="F8:F9"/>
    <mergeCell ref="H8:H9"/>
    <mergeCell ref="A10:D10"/>
    <mergeCell ref="A12:D12"/>
    <mergeCell ref="A33:D33"/>
    <mergeCell ref="A3:L3"/>
    <mergeCell ref="A51:D51"/>
    <mergeCell ref="A11:D11"/>
    <mergeCell ref="A13:D13"/>
    <mergeCell ref="A14:D14"/>
    <mergeCell ref="A15:D15"/>
    <mergeCell ref="A16:D16"/>
    <mergeCell ref="A17:D17"/>
    <mergeCell ref="A49:D49"/>
    <mergeCell ref="A26:D26"/>
    <mergeCell ref="A21:D21"/>
    <mergeCell ref="A22:D22"/>
    <mergeCell ref="A18:D18"/>
    <mergeCell ref="A30:D30"/>
    <mergeCell ref="A28:D28"/>
    <mergeCell ref="A29:D29"/>
    <mergeCell ref="A8:D9"/>
    <mergeCell ref="E8:E9"/>
    <mergeCell ref="A20:D20"/>
    <mergeCell ref="A19:D19"/>
    <mergeCell ref="A31:D31"/>
    <mergeCell ref="A32:D32"/>
    <mergeCell ref="A23:D23"/>
    <mergeCell ref="A24:D24"/>
    <mergeCell ref="A25:D25"/>
    <mergeCell ref="A27:D27"/>
    <mergeCell ref="A40:D40"/>
    <mergeCell ref="A35:D35"/>
    <mergeCell ref="A36:D36"/>
    <mergeCell ref="A37:D37"/>
    <mergeCell ref="A38:D38"/>
    <mergeCell ref="A39:D39"/>
    <mergeCell ref="A34:D34"/>
    <mergeCell ref="A54:D54"/>
    <mergeCell ref="A45:D45"/>
    <mergeCell ref="A46:D46"/>
    <mergeCell ref="A47:D47"/>
    <mergeCell ref="A52:D52"/>
    <mergeCell ref="A41:D41"/>
    <mergeCell ref="A42:D42"/>
    <mergeCell ref="A43:D43"/>
    <mergeCell ref="A44:D44"/>
    <mergeCell ref="A70:D70"/>
    <mergeCell ref="A71:D71"/>
    <mergeCell ref="A72:D72"/>
    <mergeCell ref="A74:D74"/>
    <mergeCell ref="A75:D75"/>
    <mergeCell ref="A62:D62"/>
    <mergeCell ref="A63:D63"/>
    <mergeCell ref="A64:D64"/>
    <mergeCell ref="A73:D73"/>
    <mergeCell ref="A91:D91"/>
    <mergeCell ref="A81:D81"/>
    <mergeCell ref="A82:D82"/>
    <mergeCell ref="A83:D83"/>
    <mergeCell ref="A84:D84"/>
    <mergeCell ref="A87:D87"/>
    <mergeCell ref="A86:D86"/>
    <mergeCell ref="A85:D85"/>
    <mergeCell ref="A88:D88"/>
    <mergeCell ref="A89:D89"/>
    <mergeCell ref="A79:D79"/>
    <mergeCell ref="A80:D80"/>
    <mergeCell ref="K55:K56"/>
    <mergeCell ref="A66:D66"/>
    <mergeCell ref="A67:D67"/>
    <mergeCell ref="A68:D68"/>
    <mergeCell ref="A57:D57"/>
    <mergeCell ref="A58:D58"/>
    <mergeCell ref="A59:D59"/>
    <mergeCell ref="A60:D60"/>
    <mergeCell ref="A48:D48"/>
    <mergeCell ref="A55:D56"/>
    <mergeCell ref="E55:E56"/>
    <mergeCell ref="F55:F56"/>
    <mergeCell ref="A77:D77"/>
    <mergeCell ref="A78:D78"/>
    <mergeCell ref="A65:D65"/>
    <mergeCell ref="A61:D61"/>
    <mergeCell ref="A76:D76"/>
    <mergeCell ref="A69:D69"/>
    <mergeCell ref="J2:L2"/>
    <mergeCell ref="L55:L56"/>
    <mergeCell ref="E54:H54"/>
    <mergeCell ref="I54:L54"/>
    <mergeCell ref="G55:G56"/>
    <mergeCell ref="H55:H56"/>
    <mergeCell ref="A4:L4"/>
    <mergeCell ref="A5:L5"/>
    <mergeCell ref="I55:I56"/>
    <mergeCell ref="J55:J56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7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91"/>
  <sheetViews>
    <sheetView zoomScale="82" zoomScaleNormal="82" zoomScalePageLayoutView="0" workbookViewId="0" topLeftCell="D1">
      <selection activeCell="H11" sqref="H11"/>
    </sheetView>
  </sheetViews>
  <sheetFormatPr defaultColWidth="9.00390625" defaultRowHeight="12.75"/>
  <cols>
    <col min="4" max="4" width="25.875" style="0" customWidth="1"/>
    <col min="5" max="5" width="16.75390625" style="0" customWidth="1"/>
    <col min="6" max="6" width="17.375" style="0" customWidth="1"/>
    <col min="7" max="7" width="14.75390625" style="0" customWidth="1"/>
    <col min="8" max="8" width="12.875" style="0" customWidth="1"/>
    <col min="9" max="9" width="17.375" style="0" customWidth="1"/>
    <col min="10" max="10" width="14.125" style="0" customWidth="1"/>
    <col min="11" max="11" width="16.75390625" style="0" customWidth="1"/>
    <col min="12" max="12" width="18.125" style="0" customWidth="1"/>
    <col min="13" max="13" width="13.00390625" style="0" customWidth="1"/>
    <col min="14" max="14" width="15.00390625" style="0" customWidth="1"/>
    <col min="15" max="15" width="17.375" style="0" customWidth="1"/>
    <col min="16" max="16" width="14.875" style="0" customWidth="1"/>
  </cols>
  <sheetData>
    <row r="2" spans="14:16" ht="12.75">
      <c r="N2" s="252" t="s">
        <v>448</v>
      </c>
      <c r="O2" s="252"/>
      <c r="P2" s="252"/>
    </row>
    <row r="3" spans="1:16" ht="12.75">
      <c r="A3" s="252" t="s">
        <v>295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2.75">
      <c r="A4" s="248" t="s">
        <v>169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12.75">
      <c r="A5" s="127"/>
      <c r="B5" s="127"/>
      <c r="C5" s="127"/>
      <c r="D5" s="127"/>
      <c r="E5" s="127"/>
      <c r="F5" s="127"/>
      <c r="G5" s="127"/>
      <c r="H5" s="127"/>
      <c r="I5" s="127"/>
      <c r="J5" s="127"/>
      <c r="P5" t="s">
        <v>1</v>
      </c>
    </row>
    <row r="6" spans="1:16" ht="12.75">
      <c r="A6" s="246"/>
      <c r="B6" s="246"/>
      <c r="C6" s="246"/>
      <c r="D6" s="246"/>
      <c r="E6" s="350" t="s">
        <v>241</v>
      </c>
      <c r="F6" s="350"/>
      <c r="G6" s="350"/>
      <c r="H6" s="350"/>
      <c r="I6" s="350"/>
      <c r="J6" s="350"/>
      <c r="K6" s="358" t="s">
        <v>251</v>
      </c>
      <c r="L6" s="358"/>
      <c r="M6" s="358"/>
      <c r="N6" s="358"/>
      <c r="O6" s="358"/>
      <c r="P6" s="358"/>
    </row>
    <row r="7" spans="1:16" ht="12.75" customHeight="1">
      <c r="A7" s="281" t="s">
        <v>2</v>
      </c>
      <c r="B7" s="282"/>
      <c r="C7" s="282"/>
      <c r="D7" s="283"/>
      <c r="E7" s="261" t="s">
        <v>5</v>
      </c>
      <c r="F7" s="279" t="s">
        <v>158</v>
      </c>
      <c r="G7" s="280"/>
      <c r="H7" s="280"/>
      <c r="I7" s="280"/>
      <c r="J7" s="304" t="s">
        <v>31</v>
      </c>
      <c r="K7" s="261" t="s">
        <v>5</v>
      </c>
      <c r="L7" s="279" t="s">
        <v>158</v>
      </c>
      <c r="M7" s="280"/>
      <c r="N7" s="280"/>
      <c r="O7" s="280"/>
      <c r="P7" s="304" t="s">
        <v>31</v>
      </c>
    </row>
    <row r="8" spans="1:16" ht="51">
      <c r="A8" s="284"/>
      <c r="B8" s="285"/>
      <c r="C8" s="285"/>
      <c r="D8" s="286"/>
      <c r="E8" s="262"/>
      <c r="F8" s="62" t="s">
        <v>159</v>
      </c>
      <c r="G8" s="62" t="s">
        <v>160</v>
      </c>
      <c r="H8" s="62" t="s">
        <v>161</v>
      </c>
      <c r="I8" s="62" t="s">
        <v>162</v>
      </c>
      <c r="J8" s="305"/>
      <c r="K8" s="262"/>
      <c r="L8" s="62" t="s">
        <v>159</v>
      </c>
      <c r="M8" s="62" t="s">
        <v>160</v>
      </c>
      <c r="N8" s="62" t="s">
        <v>161</v>
      </c>
      <c r="O8" s="62" t="s">
        <v>162</v>
      </c>
      <c r="P8" s="305"/>
    </row>
    <row r="9" spans="1:16" ht="12.75">
      <c r="A9" s="359" t="s">
        <v>81</v>
      </c>
      <c r="B9" s="359"/>
      <c r="C9" s="359"/>
      <c r="D9" s="359"/>
      <c r="E9" s="55">
        <v>129613</v>
      </c>
      <c r="F9" s="55"/>
      <c r="G9" s="55"/>
      <c r="H9" s="56"/>
      <c r="I9" s="46"/>
      <c r="J9" s="46">
        <f>SUM(E9:I9)</f>
        <v>129613</v>
      </c>
      <c r="K9" s="55">
        <v>129613</v>
      </c>
      <c r="L9" s="55"/>
      <c r="M9" s="55"/>
      <c r="N9" s="56"/>
      <c r="O9" s="46"/>
      <c r="P9" s="46">
        <f>SUM(K9:O9)</f>
        <v>129613</v>
      </c>
    </row>
    <row r="10" spans="1:16" ht="12.75">
      <c r="A10" s="321" t="s">
        <v>82</v>
      </c>
      <c r="B10" s="321"/>
      <c r="C10" s="321"/>
      <c r="D10" s="321"/>
      <c r="E10" s="46">
        <v>130559</v>
      </c>
      <c r="F10" s="46"/>
      <c r="G10" s="46"/>
      <c r="H10" s="46"/>
      <c r="I10" s="46"/>
      <c r="J10" s="46">
        <f aca="true" t="shared" si="0" ref="J10:J18">SUM(E10:I10)</f>
        <v>130559</v>
      </c>
      <c r="K10" s="46">
        <v>130559</v>
      </c>
      <c r="L10" s="46"/>
      <c r="M10" s="46"/>
      <c r="N10" s="46"/>
      <c r="O10" s="46"/>
      <c r="P10" s="46">
        <f aca="true" t="shared" si="1" ref="P10:P51">SUM(K10:O10)</f>
        <v>130559</v>
      </c>
    </row>
    <row r="11" spans="1:16" ht="29.25" customHeight="1">
      <c r="A11" s="355" t="s">
        <v>83</v>
      </c>
      <c r="B11" s="356"/>
      <c r="C11" s="356"/>
      <c r="D11" s="357"/>
      <c r="E11" s="46">
        <v>119906</v>
      </c>
      <c r="F11" s="46"/>
      <c r="G11" s="46"/>
      <c r="H11" s="46"/>
      <c r="I11" s="46"/>
      <c r="J11" s="46">
        <f t="shared" si="0"/>
        <v>119906</v>
      </c>
      <c r="K11" s="46">
        <v>117082</v>
      </c>
      <c r="L11" s="46"/>
      <c r="M11" s="46"/>
      <c r="N11" s="46"/>
      <c r="O11" s="46"/>
      <c r="P11" s="46">
        <f t="shared" si="1"/>
        <v>117082</v>
      </c>
    </row>
    <row r="12" spans="1:16" ht="12.75">
      <c r="A12" s="335" t="s">
        <v>84</v>
      </c>
      <c r="B12" s="336"/>
      <c r="C12" s="336"/>
      <c r="D12" s="337"/>
      <c r="E12" s="46">
        <v>7958</v>
      </c>
      <c r="F12" s="46"/>
      <c r="G12" s="46"/>
      <c r="H12" s="46"/>
      <c r="I12" s="46"/>
      <c r="J12" s="46">
        <f t="shared" si="0"/>
        <v>7958</v>
      </c>
      <c r="K12" s="46">
        <v>7958</v>
      </c>
      <c r="L12" s="46"/>
      <c r="M12" s="46"/>
      <c r="N12" s="46"/>
      <c r="O12" s="46"/>
      <c r="P12" s="46">
        <f t="shared" si="1"/>
        <v>7958</v>
      </c>
    </row>
    <row r="13" spans="1:16" ht="12.75">
      <c r="A13" s="335" t="s">
        <v>85</v>
      </c>
      <c r="B13" s="336"/>
      <c r="C13" s="336"/>
      <c r="D13" s="337"/>
      <c r="E13" s="46">
        <v>260</v>
      </c>
      <c r="F13" s="46"/>
      <c r="G13" s="46"/>
      <c r="H13" s="46"/>
      <c r="I13" s="46"/>
      <c r="J13" s="46">
        <f t="shared" si="0"/>
        <v>260</v>
      </c>
      <c r="K13" s="46">
        <v>4876</v>
      </c>
      <c r="L13" s="46"/>
      <c r="M13" s="46"/>
      <c r="N13" s="46"/>
      <c r="O13" s="46"/>
      <c r="P13" s="46">
        <f t="shared" si="1"/>
        <v>4876</v>
      </c>
    </row>
    <row r="14" spans="1:16" ht="12.75">
      <c r="A14" s="335" t="s">
        <v>86</v>
      </c>
      <c r="B14" s="336"/>
      <c r="C14" s="336"/>
      <c r="D14" s="337"/>
      <c r="E14" s="46">
        <v>36740</v>
      </c>
      <c r="F14" s="46"/>
      <c r="G14" s="46"/>
      <c r="H14" s="46"/>
      <c r="I14" s="46"/>
      <c r="J14" s="46">
        <f t="shared" si="0"/>
        <v>36740</v>
      </c>
      <c r="K14" s="46">
        <v>36740</v>
      </c>
      <c r="L14" s="46"/>
      <c r="M14" s="46"/>
      <c r="N14" s="46"/>
      <c r="O14" s="46"/>
      <c r="P14" s="46">
        <f t="shared" si="1"/>
        <v>36740</v>
      </c>
    </row>
    <row r="15" spans="1:16" ht="27.75" customHeight="1">
      <c r="A15" s="355" t="s">
        <v>87</v>
      </c>
      <c r="B15" s="356"/>
      <c r="C15" s="356"/>
      <c r="D15" s="357"/>
      <c r="E15" s="46"/>
      <c r="F15" s="46"/>
      <c r="G15" s="46"/>
      <c r="H15" s="46"/>
      <c r="I15" s="46"/>
      <c r="J15" s="46">
        <f t="shared" si="0"/>
        <v>0</v>
      </c>
      <c r="K15" s="46"/>
      <c r="L15" s="46"/>
      <c r="M15" s="46"/>
      <c r="N15" s="46"/>
      <c r="O15" s="46"/>
      <c r="P15" s="46">
        <f t="shared" si="1"/>
        <v>0</v>
      </c>
    </row>
    <row r="16" spans="1:16" ht="28.5" customHeight="1">
      <c r="A16" s="355" t="s">
        <v>88</v>
      </c>
      <c r="B16" s="356"/>
      <c r="C16" s="356"/>
      <c r="D16" s="357"/>
      <c r="E16" s="46"/>
      <c r="F16" s="46"/>
      <c r="G16" s="46"/>
      <c r="H16" s="46"/>
      <c r="I16" s="46"/>
      <c r="J16" s="46">
        <f t="shared" si="0"/>
        <v>0</v>
      </c>
      <c r="K16" s="46"/>
      <c r="L16" s="46"/>
      <c r="M16" s="46"/>
      <c r="N16" s="46"/>
      <c r="O16" s="46"/>
      <c r="P16" s="46">
        <f t="shared" si="1"/>
        <v>0</v>
      </c>
    </row>
    <row r="17" spans="1:16" ht="28.5" customHeight="1">
      <c r="A17" s="355" t="s">
        <v>89</v>
      </c>
      <c r="B17" s="356"/>
      <c r="C17" s="356"/>
      <c r="D17" s="357"/>
      <c r="E17" s="46"/>
      <c r="F17" s="46"/>
      <c r="G17" s="46"/>
      <c r="H17" s="46"/>
      <c r="I17" s="46"/>
      <c r="J17" s="46">
        <f t="shared" si="0"/>
        <v>0</v>
      </c>
      <c r="K17" s="46"/>
      <c r="L17" s="46"/>
      <c r="M17" s="46"/>
      <c r="N17" s="46"/>
      <c r="O17" s="46"/>
      <c r="P17" s="46">
        <f t="shared" si="1"/>
        <v>0</v>
      </c>
    </row>
    <row r="18" spans="1:16" ht="12.75" customHeight="1">
      <c r="A18" s="355" t="s">
        <v>90</v>
      </c>
      <c r="B18" s="356"/>
      <c r="C18" s="356"/>
      <c r="D18" s="357"/>
      <c r="E18" s="46"/>
      <c r="F18" s="46"/>
      <c r="G18" s="46">
        <v>65183</v>
      </c>
      <c r="H18" s="46"/>
      <c r="I18" s="46"/>
      <c r="J18" s="46">
        <f t="shared" si="0"/>
        <v>65183</v>
      </c>
      <c r="K18" s="46">
        <v>59668</v>
      </c>
      <c r="L18" s="46">
        <v>3505</v>
      </c>
      <c r="M18" s="46">
        <v>188217</v>
      </c>
      <c r="N18" s="46"/>
      <c r="O18" s="46">
        <v>7000</v>
      </c>
      <c r="P18" s="46">
        <f t="shared" si="1"/>
        <v>258390</v>
      </c>
    </row>
    <row r="19" spans="1:16" ht="12.75" customHeight="1">
      <c r="A19" s="329" t="s">
        <v>128</v>
      </c>
      <c r="B19" s="330"/>
      <c r="C19" s="330"/>
      <c r="D19" s="331"/>
      <c r="E19" s="46">
        <f>SUM(E9:E18)</f>
        <v>425036</v>
      </c>
      <c r="F19" s="46">
        <f>SUM(F9:F18)</f>
        <v>0</v>
      </c>
      <c r="G19" s="46">
        <f>SUM(G9:G18)</f>
        <v>65183</v>
      </c>
      <c r="H19" s="46">
        <f>SUM(H9:H18)</f>
        <v>0</v>
      </c>
      <c r="I19" s="46">
        <f>SUM(I9:I18)</f>
        <v>0</v>
      </c>
      <c r="J19" s="46">
        <f>SUM(E19:I19)</f>
        <v>490219</v>
      </c>
      <c r="K19" s="46">
        <f>SUM(K9:K18)</f>
        <v>486496</v>
      </c>
      <c r="L19" s="46">
        <f>SUM(L9:L18)</f>
        <v>3505</v>
      </c>
      <c r="M19" s="46">
        <f>SUM(M9:M18)</f>
        <v>188217</v>
      </c>
      <c r="N19" s="46">
        <f>SUM(N9:N18)</f>
        <v>0</v>
      </c>
      <c r="O19" s="46">
        <f>SUM(O9:O18)</f>
        <v>7000</v>
      </c>
      <c r="P19" s="46">
        <f t="shared" si="1"/>
        <v>685218</v>
      </c>
    </row>
    <row r="20" spans="1:16" ht="12.75" customHeight="1">
      <c r="A20" s="346"/>
      <c r="B20" s="347"/>
      <c r="C20" s="347"/>
      <c r="D20" s="348"/>
      <c r="E20" s="46"/>
      <c r="F20" s="46"/>
      <c r="G20" s="46"/>
      <c r="H20" s="46"/>
      <c r="I20" s="46"/>
      <c r="J20" s="46">
        <f>SUM(E20:I20)</f>
        <v>0</v>
      </c>
      <c r="K20" s="46"/>
      <c r="L20" s="46"/>
      <c r="M20" s="46"/>
      <c r="N20" s="46"/>
      <c r="O20" s="46"/>
      <c r="P20" s="46">
        <f t="shared" si="1"/>
        <v>0</v>
      </c>
    </row>
    <row r="21" spans="1:16" ht="12.75">
      <c r="A21" s="352" t="s">
        <v>91</v>
      </c>
      <c r="B21" s="353"/>
      <c r="C21" s="353"/>
      <c r="D21" s="354"/>
      <c r="E21" s="46">
        <v>261795</v>
      </c>
      <c r="F21" s="46"/>
      <c r="G21" s="46"/>
      <c r="H21" s="46"/>
      <c r="I21" s="46"/>
      <c r="J21" s="46">
        <f>SUM(E21:I21)</f>
        <v>261795</v>
      </c>
      <c r="K21" s="46">
        <v>261795</v>
      </c>
      <c r="L21" s="46"/>
      <c r="M21" s="46"/>
      <c r="N21" s="46"/>
      <c r="O21" s="46"/>
      <c r="P21" s="46">
        <f t="shared" si="1"/>
        <v>261795</v>
      </c>
    </row>
    <row r="22" spans="1:16" ht="12.75">
      <c r="A22" s="334"/>
      <c r="B22" s="334"/>
      <c r="C22" s="334"/>
      <c r="D22" s="334"/>
      <c r="E22" s="39"/>
      <c r="F22" s="46"/>
      <c r="G22" s="46"/>
      <c r="H22" s="46"/>
      <c r="I22" s="46"/>
      <c r="J22" s="46"/>
      <c r="K22" s="39"/>
      <c r="L22" s="46"/>
      <c r="M22" s="46"/>
      <c r="N22" s="46"/>
      <c r="O22" s="46"/>
      <c r="P22" s="46">
        <f t="shared" si="1"/>
        <v>0</v>
      </c>
    </row>
    <row r="23" spans="1:16" ht="12.75">
      <c r="A23" s="327" t="s">
        <v>92</v>
      </c>
      <c r="B23" s="327"/>
      <c r="C23" s="327"/>
      <c r="D23" s="327"/>
      <c r="E23" s="46"/>
      <c r="F23" s="46"/>
      <c r="G23" s="46"/>
      <c r="H23" s="46"/>
      <c r="I23" s="46"/>
      <c r="J23" s="46">
        <f>SUM(E23:I23)</f>
        <v>0</v>
      </c>
      <c r="K23" s="46"/>
      <c r="L23" s="46"/>
      <c r="M23" s="46"/>
      <c r="N23" s="46"/>
      <c r="O23" s="46"/>
      <c r="P23" s="46">
        <f t="shared" si="1"/>
        <v>0</v>
      </c>
    </row>
    <row r="24" spans="1:16" ht="12.75">
      <c r="A24" s="328" t="s">
        <v>93</v>
      </c>
      <c r="B24" s="328"/>
      <c r="C24" s="328"/>
      <c r="D24" s="328"/>
      <c r="E24" s="46">
        <v>5197</v>
      </c>
      <c r="F24" s="46"/>
      <c r="G24" s="46">
        <v>1633</v>
      </c>
      <c r="H24" s="46"/>
      <c r="I24" s="46">
        <v>94</v>
      </c>
      <c r="J24" s="46">
        <f aca="true" t="shared" si="2" ref="J24:J32">SUM(E24:I24)</f>
        <v>6924</v>
      </c>
      <c r="K24" s="46">
        <v>12545</v>
      </c>
      <c r="L24" s="46"/>
      <c r="M24" s="46">
        <v>1633</v>
      </c>
      <c r="N24" s="46"/>
      <c r="O24" s="46">
        <v>94</v>
      </c>
      <c r="P24" s="46">
        <f t="shared" si="1"/>
        <v>14272</v>
      </c>
    </row>
    <row r="25" spans="1:16" ht="12.75">
      <c r="A25" s="321" t="s">
        <v>94</v>
      </c>
      <c r="B25" s="321"/>
      <c r="C25" s="321"/>
      <c r="D25" s="321"/>
      <c r="E25" s="39"/>
      <c r="F25" s="46"/>
      <c r="G25" s="46">
        <v>5627</v>
      </c>
      <c r="H25" s="46"/>
      <c r="I25" s="46"/>
      <c r="J25" s="46">
        <f t="shared" si="2"/>
        <v>5627</v>
      </c>
      <c r="K25" s="39"/>
      <c r="L25" s="46"/>
      <c r="M25" s="46">
        <v>5627</v>
      </c>
      <c r="N25" s="46"/>
      <c r="O25" s="46"/>
      <c r="P25" s="46">
        <f t="shared" si="1"/>
        <v>5627</v>
      </c>
    </row>
    <row r="26" spans="1:16" ht="12.75">
      <c r="A26" s="321" t="s">
        <v>193</v>
      </c>
      <c r="B26" s="321"/>
      <c r="C26" s="321"/>
      <c r="D26" s="321"/>
      <c r="E26" s="46">
        <v>15002</v>
      </c>
      <c r="F26" s="46"/>
      <c r="G26" s="46">
        <v>8926</v>
      </c>
      <c r="H26" s="46"/>
      <c r="I26" s="46"/>
      <c r="J26" s="46">
        <f t="shared" si="2"/>
        <v>23928</v>
      </c>
      <c r="K26" s="46">
        <v>15002</v>
      </c>
      <c r="L26" s="46"/>
      <c r="M26" s="46">
        <v>8926</v>
      </c>
      <c r="N26" s="46"/>
      <c r="O26" s="46"/>
      <c r="P26" s="46">
        <f t="shared" si="1"/>
        <v>23928</v>
      </c>
    </row>
    <row r="27" spans="1:16" ht="12.75">
      <c r="A27" s="327" t="s">
        <v>176</v>
      </c>
      <c r="B27" s="327"/>
      <c r="C27" s="327"/>
      <c r="D27" s="327"/>
      <c r="E27" s="46"/>
      <c r="F27" s="46"/>
      <c r="G27" s="46"/>
      <c r="H27" s="46">
        <v>5039</v>
      </c>
      <c r="I27" s="46"/>
      <c r="J27" s="46">
        <f t="shared" si="2"/>
        <v>5039</v>
      </c>
      <c r="K27" s="46"/>
      <c r="L27" s="46"/>
      <c r="M27" s="46"/>
      <c r="N27" s="46">
        <v>5039</v>
      </c>
      <c r="O27" s="46"/>
      <c r="P27" s="46">
        <f t="shared" si="1"/>
        <v>5039</v>
      </c>
    </row>
    <row r="28" spans="1:16" ht="12.75">
      <c r="A28" s="321" t="s">
        <v>95</v>
      </c>
      <c r="B28" s="321"/>
      <c r="C28" s="321"/>
      <c r="D28" s="321"/>
      <c r="E28" s="46">
        <v>5454</v>
      </c>
      <c r="F28" s="46"/>
      <c r="G28" s="46">
        <v>1960</v>
      </c>
      <c r="H28" s="46">
        <v>1361</v>
      </c>
      <c r="I28" s="46">
        <v>6</v>
      </c>
      <c r="J28" s="46">
        <f t="shared" si="2"/>
        <v>8781</v>
      </c>
      <c r="K28" s="46">
        <v>7439</v>
      </c>
      <c r="L28" s="46"/>
      <c r="M28" s="46">
        <v>1960</v>
      </c>
      <c r="N28" s="46">
        <v>1361</v>
      </c>
      <c r="O28" s="46">
        <v>6</v>
      </c>
      <c r="P28" s="46">
        <f t="shared" si="1"/>
        <v>10766</v>
      </c>
    </row>
    <row r="29" spans="1:16" ht="12.75">
      <c r="A29" s="335" t="s">
        <v>96</v>
      </c>
      <c r="B29" s="336"/>
      <c r="C29" s="336"/>
      <c r="D29" s="337"/>
      <c r="E29" s="46"/>
      <c r="F29" s="46"/>
      <c r="G29" s="46"/>
      <c r="H29" s="46"/>
      <c r="I29" s="46"/>
      <c r="J29" s="46">
        <f t="shared" si="2"/>
        <v>0</v>
      </c>
      <c r="K29" s="46"/>
      <c r="L29" s="46"/>
      <c r="M29" s="46"/>
      <c r="N29" s="46"/>
      <c r="O29" s="46"/>
      <c r="P29" s="46">
        <f t="shared" si="1"/>
        <v>0</v>
      </c>
    </row>
    <row r="30" spans="1:16" ht="12.75">
      <c r="A30" s="321" t="s">
        <v>97</v>
      </c>
      <c r="B30" s="321"/>
      <c r="C30" s="321"/>
      <c r="D30" s="321"/>
      <c r="E30" s="46"/>
      <c r="F30" s="46"/>
      <c r="G30" s="46"/>
      <c r="H30" s="46"/>
      <c r="I30" s="46"/>
      <c r="J30" s="46">
        <f t="shared" si="2"/>
        <v>0</v>
      </c>
      <c r="K30" s="46"/>
      <c r="L30" s="46"/>
      <c r="M30" s="46"/>
      <c r="N30" s="46"/>
      <c r="O30" s="46"/>
      <c r="P30" s="46">
        <f t="shared" si="1"/>
        <v>0</v>
      </c>
    </row>
    <row r="31" spans="1:16" ht="12.75">
      <c r="A31" s="321" t="s">
        <v>98</v>
      </c>
      <c r="B31" s="334"/>
      <c r="C31" s="334"/>
      <c r="D31" s="334"/>
      <c r="E31" s="39"/>
      <c r="F31" s="46"/>
      <c r="G31" s="46"/>
      <c r="H31" s="46"/>
      <c r="I31" s="46"/>
      <c r="J31" s="46">
        <f t="shared" si="2"/>
        <v>0</v>
      </c>
      <c r="K31" s="39"/>
      <c r="L31" s="46"/>
      <c r="M31" s="46"/>
      <c r="N31" s="46"/>
      <c r="O31" s="46"/>
      <c r="P31" s="46">
        <f t="shared" si="1"/>
        <v>0</v>
      </c>
    </row>
    <row r="32" spans="1:16" ht="12.75">
      <c r="A32" s="335" t="s">
        <v>99</v>
      </c>
      <c r="B32" s="336"/>
      <c r="C32" s="336"/>
      <c r="D32" s="337"/>
      <c r="E32" s="39"/>
      <c r="F32" s="46"/>
      <c r="G32" s="46"/>
      <c r="H32" s="46"/>
      <c r="I32" s="46"/>
      <c r="J32" s="46">
        <f t="shared" si="2"/>
        <v>0</v>
      </c>
      <c r="K32" s="39"/>
      <c r="L32" s="46"/>
      <c r="M32" s="46"/>
      <c r="N32" s="46"/>
      <c r="O32" s="46"/>
      <c r="P32" s="46">
        <f t="shared" si="1"/>
        <v>0</v>
      </c>
    </row>
    <row r="33" spans="1:16" ht="12.75">
      <c r="A33" s="334" t="s">
        <v>100</v>
      </c>
      <c r="B33" s="334"/>
      <c r="C33" s="334"/>
      <c r="D33" s="334"/>
      <c r="E33" s="46">
        <f>SUM(E23:E32)</f>
        <v>25653</v>
      </c>
      <c r="F33" s="46">
        <f>SUM(F23:F32)</f>
        <v>0</v>
      </c>
      <c r="G33" s="46">
        <f>SUM(G23:G32)</f>
        <v>18146</v>
      </c>
      <c r="H33" s="46">
        <f>SUM(H23:H32)</f>
        <v>6400</v>
      </c>
      <c r="I33" s="46">
        <f>SUM(I23:I32)</f>
        <v>100</v>
      </c>
      <c r="J33" s="46">
        <f>SUM(E33:I33)</f>
        <v>50299</v>
      </c>
      <c r="K33" s="46">
        <f>SUM(K24:K32)</f>
        <v>34986</v>
      </c>
      <c r="L33" s="46"/>
      <c r="M33" s="46">
        <f>SUM(M23:M32)</f>
        <v>18146</v>
      </c>
      <c r="N33" s="46">
        <f>SUM(N23:N32)</f>
        <v>6400</v>
      </c>
      <c r="O33" s="46">
        <f>SUM(O23:O32)</f>
        <v>100</v>
      </c>
      <c r="P33" s="46">
        <f t="shared" si="1"/>
        <v>59632</v>
      </c>
    </row>
    <row r="34" spans="1:16" ht="12.75">
      <c r="A34" s="338"/>
      <c r="B34" s="338"/>
      <c r="C34" s="338"/>
      <c r="D34" s="33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1"/>
        <v>0</v>
      </c>
    </row>
    <row r="35" spans="1:16" ht="23.25" customHeight="1">
      <c r="A35" s="328" t="s">
        <v>101</v>
      </c>
      <c r="B35" s="328"/>
      <c r="C35" s="328"/>
      <c r="D35" s="328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46">
        <f t="shared" si="1"/>
        <v>0</v>
      </c>
    </row>
    <row r="36" spans="1:16" ht="23.25" customHeight="1">
      <c r="A36" s="328" t="s">
        <v>102</v>
      </c>
      <c r="B36" s="328"/>
      <c r="C36" s="328"/>
      <c r="D36" s="328"/>
      <c r="E36" s="46"/>
      <c r="F36" s="46"/>
      <c r="G36" s="46"/>
      <c r="H36" s="46"/>
      <c r="I36" s="46"/>
      <c r="J36" s="46">
        <f>SUM(E36:I36)</f>
        <v>0</v>
      </c>
      <c r="K36" s="46"/>
      <c r="L36" s="46"/>
      <c r="M36" s="46"/>
      <c r="N36" s="46"/>
      <c r="O36" s="46"/>
      <c r="P36" s="46">
        <f t="shared" si="1"/>
        <v>0</v>
      </c>
    </row>
    <row r="37" spans="1:16" ht="12.75">
      <c r="A37" s="321" t="s">
        <v>103</v>
      </c>
      <c r="B37" s="321"/>
      <c r="C37" s="321"/>
      <c r="D37" s="321"/>
      <c r="E37" s="46"/>
      <c r="F37" s="46"/>
      <c r="G37" s="46"/>
      <c r="H37" s="46"/>
      <c r="I37" s="46"/>
      <c r="J37" s="46">
        <f>SUM(E37:I37)</f>
        <v>0</v>
      </c>
      <c r="K37" s="46"/>
      <c r="L37" s="46"/>
      <c r="M37" s="46"/>
      <c r="N37" s="46"/>
      <c r="O37" s="46"/>
      <c r="P37" s="46">
        <f t="shared" si="1"/>
        <v>0</v>
      </c>
    </row>
    <row r="38" spans="1:16" ht="12.75">
      <c r="A38" s="334" t="s">
        <v>104</v>
      </c>
      <c r="B38" s="334"/>
      <c r="C38" s="334"/>
      <c r="D38" s="334"/>
      <c r="E38" s="46">
        <f>SUM(E35:E37)</f>
        <v>0</v>
      </c>
      <c r="F38" s="46">
        <f>SUM(F35:F37)</f>
        <v>0</v>
      </c>
      <c r="G38" s="46">
        <f>SUM(G35:G37)</f>
        <v>0</v>
      </c>
      <c r="H38" s="46">
        <f>SUM(H35:H37)</f>
        <v>0</v>
      </c>
      <c r="I38" s="46">
        <f>SUM(I35:I37)</f>
        <v>0</v>
      </c>
      <c r="J38" s="46">
        <f>SUM(E38:I38)</f>
        <v>0</v>
      </c>
      <c r="K38" s="46"/>
      <c r="L38" s="46"/>
      <c r="M38" s="46"/>
      <c r="N38" s="46"/>
      <c r="O38" s="46"/>
      <c r="P38" s="46">
        <f t="shared" si="1"/>
        <v>0</v>
      </c>
    </row>
    <row r="39" spans="1:16" ht="12.75">
      <c r="A39" s="321"/>
      <c r="B39" s="321"/>
      <c r="C39" s="321"/>
      <c r="D39" s="32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>
        <f t="shared" si="1"/>
        <v>0</v>
      </c>
    </row>
    <row r="40" spans="1:16" ht="12.75">
      <c r="A40" s="334" t="s">
        <v>156</v>
      </c>
      <c r="B40" s="334"/>
      <c r="C40" s="334"/>
      <c r="D40" s="334"/>
      <c r="E40" s="46">
        <f>E19+E21+E33+E38</f>
        <v>712484</v>
      </c>
      <c r="F40" s="46">
        <f>F19+F21+F33+F38</f>
        <v>0</v>
      </c>
      <c r="G40" s="46">
        <f>G19+G21+G33+G38</f>
        <v>83329</v>
      </c>
      <c r="H40" s="46">
        <f>H19+H21+H33+H38</f>
        <v>6400</v>
      </c>
      <c r="I40" s="46">
        <f>I19+I21+I33+I38</f>
        <v>100</v>
      </c>
      <c r="J40" s="46">
        <f>SUM(E40:I40)</f>
        <v>802313</v>
      </c>
      <c r="K40" s="46">
        <f>SUM(K19+K21+K33)</f>
        <v>783277</v>
      </c>
      <c r="L40" s="46">
        <v>3505</v>
      </c>
      <c r="M40" s="46">
        <f>SUM(M19+M33)</f>
        <v>206363</v>
      </c>
      <c r="N40" s="46">
        <v>6400</v>
      </c>
      <c r="O40" s="46">
        <v>7100</v>
      </c>
      <c r="P40" s="46">
        <f t="shared" si="1"/>
        <v>1006645</v>
      </c>
    </row>
    <row r="41" spans="1:16" ht="12.75">
      <c r="A41" s="321"/>
      <c r="B41" s="321"/>
      <c r="C41" s="321"/>
      <c r="D41" s="32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>
        <f t="shared" si="1"/>
        <v>0</v>
      </c>
    </row>
    <row r="42" spans="1:16" ht="12.75">
      <c r="A42" s="321" t="s">
        <v>123</v>
      </c>
      <c r="B42" s="321"/>
      <c r="C42" s="321"/>
      <c r="D42" s="321"/>
      <c r="E42" s="46"/>
      <c r="F42" s="46"/>
      <c r="G42" s="46"/>
      <c r="H42" s="46"/>
      <c r="I42" s="46"/>
      <c r="J42" s="46">
        <f>SUM(E42:I42)</f>
        <v>0</v>
      </c>
      <c r="K42" s="46"/>
      <c r="L42" s="46"/>
      <c r="M42" s="46"/>
      <c r="N42" s="46"/>
      <c r="O42" s="46"/>
      <c r="P42" s="46">
        <f t="shared" si="1"/>
        <v>0</v>
      </c>
    </row>
    <row r="43" spans="1:16" ht="12.75">
      <c r="A43" s="321" t="s">
        <v>54</v>
      </c>
      <c r="B43" s="321"/>
      <c r="C43" s="321"/>
      <c r="D43" s="321"/>
      <c r="E43" s="46"/>
      <c r="F43" s="46"/>
      <c r="G43" s="46"/>
      <c r="H43" s="46"/>
      <c r="I43" s="46"/>
      <c r="J43" s="46">
        <f aca="true" t="shared" si="3" ref="J43:J48">SUM(E43:I43)</f>
        <v>0</v>
      </c>
      <c r="K43" s="46"/>
      <c r="L43" s="46"/>
      <c r="M43" s="46"/>
      <c r="N43" s="46"/>
      <c r="O43" s="46"/>
      <c r="P43" s="46">
        <f t="shared" si="1"/>
        <v>0</v>
      </c>
    </row>
    <row r="44" spans="1:16" ht="12.75">
      <c r="A44" s="321" t="s">
        <v>124</v>
      </c>
      <c r="B44" s="321"/>
      <c r="C44" s="321"/>
      <c r="D44" s="321"/>
      <c r="E44" s="46"/>
      <c r="F44" s="46"/>
      <c r="G44" s="46"/>
      <c r="H44" s="46"/>
      <c r="I44" s="46"/>
      <c r="J44" s="46">
        <f t="shared" si="3"/>
        <v>0</v>
      </c>
      <c r="K44" s="46">
        <v>158750</v>
      </c>
      <c r="L44" s="46">
        <v>8706</v>
      </c>
      <c r="M44" s="46">
        <v>47888</v>
      </c>
      <c r="N44" s="46">
        <v>123</v>
      </c>
      <c r="O44" s="46">
        <v>3734</v>
      </c>
      <c r="P44" s="46">
        <f t="shared" si="1"/>
        <v>219201</v>
      </c>
    </row>
    <row r="45" spans="1:16" ht="12.75">
      <c r="A45" s="321" t="s">
        <v>125</v>
      </c>
      <c r="B45" s="321"/>
      <c r="C45" s="321"/>
      <c r="D45" s="321"/>
      <c r="E45" s="46"/>
      <c r="F45" s="46"/>
      <c r="G45" s="46"/>
      <c r="H45" s="46"/>
      <c r="I45" s="46"/>
      <c r="J45" s="46">
        <f t="shared" si="3"/>
        <v>0</v>
      </c>
      <c r="K45" s="46"/>
      <c r="L45" s="46"/>
      <c r="M45" s="46"/>
      <c r="N45" s="46"/>
      <c r="O45" s="46"/>
      <c r="P45" s="46">
        <f t="shared" si="1"/>
        <v>0</v>
      </c>
    </row>
    <row r="46" spans="1:16" ht="12.75">
      <c r="A46" s="321" t="s">
        <v>126</v>
      </c>
      <c r="B46" s="321"/>
      <c r="C46" s="321"/>
      <c r="D46" s="321"/>
      <c r="E46" s="46"/>
      <c r="F46" s="46"/>
      <c r="G46" s="46"/>
      <c r="H46" s="46"/>
      <c r="I46" s="46"/>
      <c r="J46" s="46">
        <f t="shared" si="3"/>
        <v>0</v>
      </c>
      <c r="K46" s="46"/>
      <c r="L46" s="46"/>
      <c r="M46" s="46"/>
      <c r="N46" s="46"/>
      <c r="O46" s="46"/>
      <c r="P46" s="46">
        <f t="shared" si="1"/>
        <v>0</v>
      </c>
    </row>
    <row r="47" spans="1:16" ht="12.75">
      <c r="A47" s="321" t="s">
        <v>126</v>
      </c>
      <c r="B47" s="321"/>
      <c r="C47" s="321"/>
      <c r="D47" s="321"/>
      <c r="E47" s="46"/>
      <c r="F47" s="46"/>
      <c r="G47" s="46"/>
      <c r="H47" s="46"/>
      <c r="I47" s="46"/>
      <c r="J47" s="46">
        <f t="shared" si="3"/>
        <v>0</v>
      </c>
      <c r="K47" s="46"/>
      <c r="L47" s="46"/>
      <c r="M47" s="46"/>
      <c r="N47" s="46"/>
      <c r="O47" s="46"/>
      <c r="P47" s="46">
        <f t="shared" si="1"/>
        <v>0</v>
      </c>
    </row>
    <row r="48" spans="1:16" ht="12.75">
      <c r="A48" s="321" t="s">
        <v>192</v>
      </c>
      <c r="B48" s="321"/>
      <c r="C48" s="321"/>
      <c r="D48" s="321"/>
      <c r="E48" s="46"/>
      <c r="F48" s="46">
        <v>191638</v>
      </c>
      <c r="G48" s="46">
        <v>146097</v>
      </c>
      <c r="H48" s="46">
        <v>151102</v>
      </c>
      <c r="I48" s="46">
        <v>15296</v>
      </c>
      <c r="J48" s="46">
        <f t="shared" si="3"/>
        <v>504133</v>
      </c>
      <c r="K48" s="46"/>
      <c r="L48" s="46">
        <v>182969</v>
      </c>
      <c r="M48" s="46">
        <v>145447</v>
      </c>
      <c r="N48" s="46">
        <v>143467</v>
      </c>
      <c r="O48" s="46">
        <v>14552</v>
      </c>
      <c r="P48" s="46">
        <f t="shared" si="1"/>
        <v>486435</v>
      </c>
    </row>
    <row r="49" spans="1:16" ht="12.75">
      <c r="A49" s="335" t="s">
        <v>216</v>
      </c>
      <c r="B49" s="336"/>
      <c r="C49" s="336"/>
      <c r="D49" s="337"/>
      <c r="E49" s="46"/>
      <c r="F49" s="46"/>
      <c r="G49" s="46"/>
      <c r="H49" s="46"/>
      <c r="I49" s="46"/>
      <c r="J49" s="46">
        <f>SUM(E49:I49)</f>
        <v>0</v>
      </c>
      <c r="K49" s="46"/>
      <c r="L49" s="46"/>
      <c r="M49" s="46"/>
      <c r="N49" s="46"/>
      <c r="O49" s="46"/>
      <c r="P49" s="46">
        <f t="shared" si="1"/>
        <v>0</v>
      </c>
    </row>
    <row r="50" spans="1:16" ht="12.75">
      <c r="A50" s="323" t="s">
        <v>218</v>
      </c>
      <c r="B50" s="324"/>
      <c r="C50" s="324"/>
      <c r="D50" s="325"/>
      <c r="E50" s="46">
        <f>SUM(E42:E49)</f>
        <v>0</v>
      </c>
      <c r="F50" s="46">
        <f>SUM(F42:F48)</f>
        <v>191638</v>
      </c>
      <c r="G50" s="46">
        <f>SUM(G42:G48)</f>
        <v>146097</v>
      </c>
      <c r="H50" s="46">
        <f>SUM(H42:H48)</f>
        <v>151102</v>
      </c>
      <c r="I50" s="46">
        <f>SUM(I42:I48)</f>
        <v>15296</v>
      </c>
      <c r="J50" s="46">
        <f>SUM(E50:I50)</f>
        <v>504133</v>
      </c>
      <c r="K50" s="46">
        <f>SUM(K42:K49)</f>
        <v>158750</v>
      </c>
      <c r="L50" s="46">
        <f>SUM(L42:L49)</f>
        <v>191675</v>
      </c>
      <c r="M50" s="46">
        <f>SUM(M42:M49)</f>
        <v>193335</v>
      </c>
      <c r="N50" s="46">
        <f>SUM(N42:N49)</f>
        <v>143590</v>
      </c>
      <c r="O50" s="46">
        <v>18286</v>
      </c>
      <c r="P50" s="46">
        <f t="shared" si="1"/>
        <v>705636</v>
      </c>
    </row>
    <row r="51" spans="1:16" ht="12.75">
      <c r="A51" s="334" t="s">
        <v>127</v>
      </c>
      <c r="B51" s="334"/>
      <c r="C51" s="334"/>
      <c r="D51" s="334"/>
      <c r="E51" s="46">
        <f>E40+E50</f>
        <v>712484</v>
      </c>
      <c r="F51" s="46">
        <f>F40+F50</f>
        <v>191638</v>
      </c>
      <c r="G51" s="46">
        <f>G40+G50</f>
        <v>229426</v>
      </c>
      <c r="H51" s="46">
        <f>H40+H50</f>
        <v>157502</v>
      </c>
      <c r="I51" s="46">
        <f>I40+I50</f>
        <v>15396</v>
      </c>
      <c r="J51" s="46">
        <f>SUM(E51:I51)</f>
        <v>1306446</v>
      </c>
      <c r="K51" s="46">
        <f>SUM(K40+K50)</f>
        <v>942027</v>
      </c>
      <c r="L51" s="46">
        <f>SUM(L40+L50)</f>
        <v>195180</v>
      </c>
      <c r="M51" s="46">
        <f>SUM(M40+M50)</f>
        <v>399698</v>
      </c>
      <c r="N51" s="46">
        <f>SUM(N40+N50)</f>
        <v>149990</v>
      </c>
      <c r="O51" s="46">
        <f>SUM(O40+O50)</f>
        <v>25386</v>
      </c>
      <c r="P51" s="46">
        <f t="shared" si="1"/>
        <v>1712281</v>
      </c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P53" s="31" t="s">
        <v>1</v>
      </c>
    </row>
    <row r="54" spans="1:16" ht="12.75">
      <c r="A54" s="349"/>
      <c r="B54" s="349"/>
      <c r="C54" s="349"/>
      <c r="D54" s="349"/>
      <c r="E54" s="350" t="s">
        <v>241</v>
      </c>
      <c r="F54" s="350"/>
      <c r="G54" s="350"/>
      <c r="H54" s="350"/>
      <c r="I54" s="350"/>
      <c r="J54" s="350"/>
      <c r="K54" s="358" t="s">
        <v>251</v>
      </c>
      <c r="L54" s="358"/>
      <c r="M54" s="358"/>
      <c r="N54" s="358"/>
      <c r="O54" s="358"/>
      <c r="P54" s="358"/>
    </row>
    <row r="55" spans="1:16" ht="12.75" customHeight="1">
      <c r="A55" s="258" t="s">
        <v>2</v>
      </c>
      <c r="B55" s="258"/>
      <c r="C55" s="258"/>
      <c r="D55" s="258"/>
      <c r="E55" s="261" t="s">
        <v>5</v>
      </c>
      <c r="F55" s="279" t="s">
        <v>158</v>
      </c>
      <c r="G55" s="280"/>
      <c r="H55" s="280"/>
      <c r="I55" s="280"/>
      <c r="J55" s="304" t="s">
        <v>31</v>
      </c>
      <c r="K55" s="261" t="s">
        <v>5</v>
      </c>
      <c r="L55" s="279" t="s">
        <v>158</v>
      </c>
      <c r="M55" s="280"/>
      <c r="N55" s="280"/>
      <c r="O55" s="280"/>
      <c r="P55" s="304" t="s">
        <v>31</v>
      </c>
    </row>
    <row r="56" spans="1:16" ht="52.5" customHeight="1">
      <c r="A56" s="258"/>
      <c r="B56" s="258"/>
      <c r="C56" s="258"/>
      <c r="D56" s="258"/>
      <c r="E56" s="262"/>
      <c r="F56" s="62" t="s">
        <v>159</v>
      </c>
      <c r="G56" s="62" t="s">
        <v>160</v>
      </c>
      <c r="H56" s="62" t="s">
        <v>161</v>
      </c>
      <c r="I56" s="62" t="s">
        <v>162</v>
      </c>
      <c r="J56" s="305"/>
      <c r="K56" s="262"/>
      <c r="L56" s="62" t="s">
        <v>159</v>
      </c>
      <c r="M56" s="62" t="s">
        <v>160</v>
      </c>
      <c r="N56" s="62" t="s">
        <v>161</v>
      </c>
      <c r="O56" s="62" t="s">
        <v>162</v>
      </c>
      <c r="P56" s="305"/>
    </row>
    <row r="57" spans="1:16" ht="12.75">
      <c r="A57" s="327" t="s">
        <v>105</v>
      </c>
      <c r="B57" s="327"/>
      <c r="C57" s="327"/>
      <c r="D57" s="327"/>
      <c r="E57" s="57"/>
      <c r="F57" s="56"/>
      <c r="G57" s="56"/>
      <c r="H57" s="56"/>
      <c r="I57" s="46"/>
      <c r="J57" s="46">
        <f aca="true" t="shared" si="4" ref="J57:J62">SUM(E57:I57)</f>
        <v>0</v>
      </c>
      <c r="K57" s="57">
        <f aca="true" t="shared" si="5" ref="K57:P57">SUM(J57)</f>
        <v>0</v>
      </c>
      <c r="L57" s="56">
        <f t="shared" si="5"/>
        <v>0</v>
      </c>
      <c r="M57" s="56">
        <f t="shared" si="5"/>
        <v>0</v>
      </c>
      <c r="N57" s="56">
        <f t="shared" si="5"/>
        <v>0</v>
      </c>
      <c r="O57" s="46">
        <f t="shared" si="5"/>
        <v>0</v>
      </c>
      <c r="P57" s="46">
        <f t="shared" si="5"/>
        <v>0</v>
      </c>
    </row>
    <row r="58" spans="1:16" ht="27.75" customHeight="1">
      <c r="A58" s="340" t="s">
        <v>106</v>
      </c>
      <c r="B58" s="340"/>
      <c r="C58" s="340"/>
      <c r="D58" s="340"/>
      <c r="E58" s="45"/>
      <c r="F58" s="46"/>
      <c r="G58" s="46"/>
      <c r="H58" s="46"/>
      <c r="I58" s="46"/>
      <c r="J58" s="46">
        <f t="shared" si="4"/>
        <v>0</v>
      </c>
      <c r="K58" s="45"/>
      <c r="L58" s="46"/>
      <c r="M58" s="46"/>
      <c r="N58" s="46"/>
      <c r="O58" s="46"/>
      <c r="P58" s="46">
        <f aca="true" t="shared" si="6" ref="P58:P64">SUM(O58)</f>
        <v>0</v>
      </c>
    </row>
    <row r="59" spans="1:16" ht="29.25" customHeight="1">
      <c r="A59" s="322" t="s">
        <v>107</v>
      </c>
      <c r="B59" s="322"/>
      <c r="C59" s="322"/>
      <c r="D59" s="322"/>
      <c r="E59" s="45"/>
      <c r="F59" s="46"/>
      <c r="G59" s="46"/>
      <c r="H59" s="46"/>
      <c r="I59" s="46"/>
      <c r="J59" s="46">
        <f t="shared" si="4"/>
        <v>0</v>
      </c>
      <c r="K59" s="45"/>
      <c r="L59" s="46"/>
      <c r="M59" s="46"/>
      <c r="N59" s="46"/>
      <c r="O59" s="46"/>
      <c r="P59" s="46">
        <f t="shared" si="6"/>
        <v>0</v>
      </c>
    </row>
    <row r="60" spans="1:16" ht="27.75" customHeight="1">
      <c r="A60" s="322" t="s">
        <v>108</v>
      </c>
      <c r="B60" s="322"/>
      <c r="C60" s="322"/>
      <c r="D60" s="322"/>
      <c r="E60" s="45"/>
      <c r="F60" s="46"/>
      <c r="G60" s="46"/>
      <c r="H60" s="46"/>
      <c r="I60" s="46"/>
      <c r="J60" s="46">
        <f t="shared" si="4"/>
        <v>0</v>
      </c>
      <c r="K60" s="45"/>
      <c r="L60" s="46"/>
      <c r="M60" s="46"/>
      <c r="N60" s="46"/>
      <c r="O60" s="46"/>
      <c r="P60" s="46">
        <f t="shared" si="6"/>
        <v>0</v>
      </c>
    </row>
    <row r="61" spans="1:16" ht="30" customHeight="1">
      <c r="A61" s="343" t="s">
        <v>109</v>
      </c>
      <c r="B61" s="344"/>
      <c r="C61" s="344"/>
      <c r="D61" s="345"/>
      <c r="E61" s="45"/>
      <c r="F61" s="46"/>
      <c r="G61" s="46"/>
      <c r="H61" s="46"/>
      <c r="I61" s="46"/>
      <c r="J61" s="46">
        <f t="shared" si="4"/>
        <v>0</v>
      </c>
      <c r="K61" s="45"/>
      <c r="L61" s="46"/>
      <c r="M61" s="46"/>
      <c r="N61" s="46"/>
      <c r="O61" s="46"/>
      <c r="P61" s="46">
        <f t="shared" si="6"/>
        <v>0</v>
      </c>
    </row>
    <row r="62" spans="1:16" ht="23.25" customHeight="1">
      <c r="A62" s="341" t="s">
        <v>110</v>
      </c>
      <c r="B62" s="341"/>
      <c r="C62" s="341"/>
      <c r="D62" s="341"/>
      <c r="E62" s="45">
        <f>SUM(E57:E61)</f>
        <v>0</v>
      </c>
      <c r="F62" s="45">
        <f>SUM(F57:F61)</f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6">
        <f t="shared" si="4"/>
        <v>0</v>
      </c>
      <c r="K62" s="45"/>
      <c r="L62" s="45"/>
      <c r="M62" s="45"/>
      <c r="N62" s="45"/>
      <c r="O62" s="45"/>
      <c r="P62" s="46">
        <f t="shared" si="6"/>
        <v>0</v>
      </c>
    </row>
    <row r="63" spans="1:16" ht="12.75" customHeight="1">
      <c r="A63" s="342"/>
      <c r="B63" s="342"/>
      <c r="C63" s="342"/>
      <c r="D63" s="342"/>
      <c r="E63" s="45"/>
      <c r="F63" s="46"/>
      <c r="G63" s="46"/>
      <c r="H63" s="46"/>
      <c r="I63" s="46"/>
      <c r="J63" s="46"/>
      <c r="K63" s="45"/>
      <c r="L63" s="46"/>
      <c r="M63" s="46"/>
      <c r="N63" s="46"/>
      <c r="O63" s="46"/>
      <c r="P63" s="46">
        <f t="shared" si="6"/>
        <v>0</v>
      </c>
    </row>
    <row r="64" spans="1:16" ht="12.75" customHeight="1">
      <c r="A64" s="322" t="s">
        <v>114</v>
      </c>
      <c r="B64" s="322"/>
      <c r="C64" s="322"/>
      <c r="D64" s="322"/>
      <c r="E64" s="45"/>
      <c r="F64" s="46"/>
      <c r="G64" s="46"/>
      <c r="H64" s="46"/>
      <c r="I64" s="46"/>
      <c r="J64" s="46">
        <f>SUM(E64:I64)</f>
        <v>0</v>
      </c>
      <c r="K64" s="45"/>
      <c r="L64" s="46"/>
      <c r="M64" s="46"/>
      <c r="N64" s="46"/>
      <c r="O64" s="46"/>
      <c r="P64" s="46">
        <f t="shared" si="6"/>
        <v>0</v>
      </c>
    </row>
    <row r="65" spans="1:16" ht="12.75" customHeight="1">
      <c r="A65" s="322" t="s">
        <v>115</v>
      </c>
      <c r="B65" s="322"/>
      <c r="C65" s="322"/>
      <c r="D65" s="322"/>
      <c r="E65" s="45">
        <v>7772</v>
      </c>
      <c r="F65" s="46"/>
      <c r="G65" s="46"/>
      <c r="H65" s="46"/>
      <c r="I65" s="46"/>
      <c r="J65" s="46">
        <f>SUM(E65:I65)</f>
        <v>7772</v>
      </c>
      <c r="K65" s="45">
        <v>7772</v>
      </c>
      <c r="L65" s="46"/>
      <c r="M65" s="46"/>
      <c r="N65" s="46"/>
      <c r="O65" s="46"/>
      <c r="P65" s="46">
        <f>SUM(K65:O65)</f>
        <v>7772</v>
      </c>
    </row>
    <row r="66" spans="1:16" ht="12.75">
      <c r="A66" s="321" t="s">
        <v>116</v>
      </c>
      <c r="B66" s="321"/>
      <c r="C66" s="321"/>
      <c r="D66" s="321"/>
      <c r="E66" s="46"/>
      <c r="F66" s="46"/>
      <c r="G66" s="46"/>
      <c r="H66" s="46"/>
      <c r="I66" s="46"/>
      <c r="J66" s="46">
        <f>SUM(E66:I66)</f>
        <v>0</v>
      </c>
      <c r="K66" s="46"/>
      <c r="L66" s="46"/>
      <c r="M66" s="46"/>
      <c r="N66" s="46"/>
      <c r="O66" s="46"/>
      <c r="P66" s="46">
        <f aca="true" t="shared" si="7" ref="P66:P91">SUM(K66:O66)</f>
        <v>0</v>
      </c>
    </row>
    <row r="67" spans="1:16" ht="12.75">
      <c r="A67" s="335" t="s">
        <v>117</v>
      </c>
      <c r="B67" s="336"/>
      <c r="C67" s="336"/>
      <c r="D67" s="337"/>
      <c r="E67" s="47"/>
      <c r="F67" s="46"/>
      <c r="G67" s="46"/>
      <c r="H67" s="46"/>
      <c r="I67" s="46"/>
      <c r="J67" s="46">
        <f>SUM(E67:I67)</f>
        <v>0</v>
      </c>
      <c r="K67" s="47"/>
      <c r="L67" s="46"/>
      <c r="M67" s="46"/>
      <c r="N67" s="46"/>
      <c r="O67" s="46"/>
      <c r="P67" s="46">
        <f t="shared" si="7"/>
        <v>0</v>
      </c>
    </row>
    <row r="68" spans="1:16" ht="12.75">
      <c r="A68" s="335" t="s">
        <v>118</v>
      </c>
      <c r="B68" s="336"/>
      <c r="C68" s="336"/>
      <c r="D68" s="337"/>
      <c r="E68" s="47"/>
      <c r="F68" s="46"/>
      <c r="G68" s="46"/>
      <c r="H68" s="46"/>
      <c r="I68" s="46"/>
      <c r="J68" s="46">
        <f>SUM(E68:I68)</f>
        <v>0</v>
      </c>
      <c r="K68" s="47"/>
      <c r="L68" s="46"/>
      <c r="M68" s="46"/>
      <c r="N68" s="46"/>
      <c r="O68" s="46"/>
      <c r="P68" s="46">
        <f t="shared" si="7"/>
        <v>0</v>
      </c>
    </row>
    <row r="69" spans="1:16" ht="12.75">
      <c r="A69" s="339"/>
      <c r="B69" s="339"/>
      <c r="C69" s="339"/>
      <c r="D69" s="339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7"/>
        <v>0</v>
      </c>
    </row>
    <row r="70" spans="1:16" ht="12.75">
      <c r="A70" s="351" t="s">
        <v>119</v>
      </c>
      <c r="B70" s="351"/>
      <c r="C70" s="351"/>
      <c r="D70" s="351"/>
      <c r="E70" s="47">
        <f>SUM(E64:E68)</f>
        <v>7772</v>
      </c>
      <c r="F70" s="47">
        <f>SUM(F64:F68)</f>
        <v>0</v>
      </c>
      <c r="G70" s="47">
        <f>SUM(G64:G68)</f>
        <v>0</v>
      </c>
      <c r="H70" s="47">
        <f>SUM(H64:H68)</f>
        <v>0</v>
      </c>
      <c r="I70" s="47">
        <f>SUM(I64:I68)</f>
        <v>0</v>
      </c>
      <c r="J70" s="46">
        <f>SUM(E70:I70)</f>
        <v>7772</v>
      </c>
      <c r="K70" s="47">
        <f>SUM(K64:K69)</f>
        <v>7772</v>
      </c>
      <c r="L70" s="47"/>
      <c r="M70" s="47"/>
      <c r="N70" s="47"/>
      <c r="O70" s="47"/>
      <c r="P70" s="46">
        <f t="shared" si="7"/>
        <v>7772</v>
      </c>
    </row>
    <row r="71" spans="1:16" ht="12.75">
      <c r="A71" s="339"/>
      <c r="B71" s="339"/>
      <c r="C71" s="339"/>
      <c r="D71" s="339"/>
      <c r="E71" s="47"/>
      <c r="F71" s="46"/>
      <c r="G71" s="46"/>
      <c r="H71" s="46"/>
      <c r="I71" s="46"/>
      <c r="J71" s="46"/>
      <c r="K71" s="47"/>
      <c r="L71" s="46"/>
      <c r="M71" s="46"/>
      <c r="N71" s="46"/>
      <c r="O71" s="46"/>
      <c r="P71" s="46">
        <f t="shared" si="7"/>
        <v>0</v>
      </c>
    </row>
    <row r="72" spans="1:16" ht="29.25" customHeight="1">
      <c r="A72" s="340" t="s">
        <v>120</v>
      </c>
      <c r="B72" s="340"/>
      <c r="C72" s="340"/>
      <c r="D72" s="340"/>
      <c r="E72" s="48"/>
      <c r="F72" s="39"/>
      <c r="G72" s="39"/>
      <c r="H72" s="39"/>
      <c r="I72" s="46"/>
      <c r="J72" s="46">
        <f>SUM(E72:I72)</f>
        <v>0</v>
      </c>
      <c r="K72" s="48"/>
      <c r="L72" s="39"/>
      <c r="M72" s="39"/>
      <c r="N72" s="39"/>
      <c r="O72" s="46"/>
      <c r="P72" s="46">
        <f t="shared" si="7"/>
        <v>0</v>
      </c>
    </row>
    <row r="73" spans="1:16" ht="24.75" customHeight="1">
      <c r="A73" s="322" t="s">
        <v>121</v>
      </c>
      <c r="B73" s="322"/>
      <c r="C73" s="322"/>
      <c r="D73" s="322"/>
      <c r="E73" s="46"/>
      <c r="F73" s="46"/>
      <c r="G73" s="46"/>
      <c r="H73" s="46"/>
      <c r="I73" s="46"/>
      <c r="J73" s="46">
        <f>SUM(E73:I73)</f>
        <v>0</v>
      </c>
      <c r="K73" s="46"/>
      <c r="L73" s="46"/>
      <c r="M73" s="46"/>
      <c r="N73" s="46"/>
      <c r="O73" s="46"/>
      <c r="P73" s="46">
        <f t="shared" si="7"/>
        <v>0</v>
      </c>
    </row>
    <row r="74" spans="1:16" ht="12.75">
      <c r="A74" s="327" t="s">
        <v>122</v>
      </c>
      <c r="B74" s="327"/>
      <c r="C74" s="327"/>
      <c r="D74" s="327"/>
      <c r="E74" s="46"/>
      <c r="F74" s="46"/>
      <c r="G74" s="46"/>
      <c r="H74" s="46"/>
      <c r="I74" s="46"/>
      <c r="J74" s="46">
        <f>SUM(E74:I74)</f>
        <v>0</v>
      </c>
      <c r="K74" s="46"/>
      <c r="L74" s="46"/>
      <c r="M74" s="46"/>
      <c r="N74" s="46"/>
      <c r="O74" s="46"/>
      <c r="P74" s="46">
        <f t="shared" si="7"/>
        <v>0</v>
      </c>
    </row>
    <row r="75" spans="1:16" ht="12.75">
      <c r="A75" s="321"/>
      <c r="B75" s="321"/>
      <c r="C75" s="321"/>
      <c r="D75" s="321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7"/>
        <v>0</v>
      </c>
    </row>
    <row r="76" spans="1:16" ht="12.75">
      <c r="A76" s="326" t="s">
        <v>113</v>
      </c>
      <c r="B76" s="326"/>
      <c r="C76" s="326"/>
      <c r="D76" s="326"/>
      <c r="E76" s="46">
        <f>SUM(E72:E74)</f>
        <v>0</v>
      </c>
      <c r="F76" s="46">
        <f>SUM(F72:F74)</f>
        <v>0</v>
      </c>
      <c r="G76" s="46">
        <f>SUM(G72:G74)</f>
        <v>0</v>
      </c>
      <c r="H76" s="46">
        <f>SUM(H72:H74)</f>
        <v>0</v>
      </c>
      <c r="I76" s="46">
        <f>SUM(I72:I74)</f>
        <v>0</v>
      </c>
      <c r="J76" s="46">
        <f>SUM(E76:I76)</f>
        <v>0</v>
      </c>
      <c r="K76" s="46"/>
      <c r="L76" s="46"/>
      <c r="M76" s="46"/>
      <c r="N76" s="46"/>
      <c r="O76" s="46"/>
      <c r="P76" s="46">
        <f t="shared" si="7"/>
        <v>0</v>
      </c>
    </row>
    <row r="77" spans="1:16" ht="12.75">
      <c r="A77" s="321"/>
      <c r="B77" s="321"/>
      <c r="C77" s="321"/>
      <c r="D77" s="321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7"/>
        <v>0</v>
      </c>
    </row>
    <row r="78" spans="1:16" ht="23.25" customHeight="1">
      <c r="A78" s="329" t="s">
        <v>131</v>
      </c>
      <c r="B78" s="330"/>
      <c r="C78" s="330"/>
      <c r="D78" s="331"/>
      <c r="E78" s="46">
        <f>E62+E70+E76</f>
        <v>7772</v>
      </c>
      <c r="F78" s="46">
        <f>F62+F70+F76</f>
        <v>0</v>
      </c>
      <c r="G78" s="46">
        <f>G62+G70+G76</f>
        <v>0</v>
      </c>
      <c r="H78" s="46">
        <f>H62+H70+H76</f>
        <v>0</v>
      </c>
      <c r="I78" s="46">
        <f>I62+I70+I76</f>
        <v>0</v>
      </c>
      <c r="J78" s="46">
        <f>SUM(E78:I78)</f>
        <v>7772</v>
      </c>
      <c r="K78" s="46">
        <v>7772</v>
      </c>
      <c r="L78" s="46"/>
      <c r="M78" s="46"/>
      <c r="N78" s="46"/>
      <c r="O78" s="46"/>
      <c r="P78" s="46">
        <f t="shared" si="7"/>
        <v>7772</v>
      </c>
    </row>
    <row r="79" spans="1:16" ht="12.75">
      <c r="A79" s="321"/>
      <c r="B79" s="321"/>
      <c r="C79" s="321"/>
      <c r="D79" s="321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7"/>
        <v>0</v>
      </c>
    </row>
    <row r="80" spans="1:16" ht="12.75">
      <c r="A80" s="321" t="s">
        <v>123</v>
      </c>
      <c r="B80" s="321"/>
      <c r="C80" s="321"/>
      <c r="D80" s="321"/>
      <c r="E80" s="46"/>
      <c r="F80" s="46"/>
      <c r="G80" s="46"/>
      <c r="H80" s="46"/>
      <c r="I80" s="46"/>
      <c r="J80" s="46">
        <f aca="true" t="shared" si="8" ref="J80:J87">SUM(E80:I80)</f>
        <v>0</v>
      </c>
      <c r="K80" s="46"/>
      <c r="L80" s="46"/>
      <c r="M80" s="46"/>
      <c r="N80" s="46"/>
      <c r="O80" s="46"/>
      <c r="P80" s="46">
        <f t="shared" si="7"/>
        <v>0</v>
      </c>
    </row>
    <row r="81" spans="1:16" ht="12.75">
      <c r="A81" s="321" t="s">
        <v>54</v>
      </c>
      <c r="B81" s="321"/>
      <c r="C81" s="321"/>
      <c r="D81" s="321"/>
      <c r="E81" s="46"/>
      <c r="F81" s="46"/>
      <c r="G81" s="46"/>
      <c r="H81" s="46"/>
      <c r="I81" s="46"/>
      <c r="J81" s="46">
        <f t="shared" si="8"/>
        <v>0</v>
      </c>
      <c r="K81" s="46"/>
      <c r="L81" s="46"/>
      <c r="M81" s="46"/>
      <c r="N81" s="46"/>
      <c r="O81" s="46"/>
      <c r="P81" s="46">
        <f t="shared" si="7"/>
        <v>0</v>
      </c>
    </row>
    <row r="82" spans="1:16" ht="12.75">
      <c r="A82" s="321" t="s">
        <v>124</v>
      </c>
      <c r="B82" s="321"/>
      <c r="C82" s="321"/>
      <c r="D82" s="321"/>
      <c r="E82" s="46"/>
      <c r="F82" s="46"/>
      <c r="G82" s="46"/>
      <c r="H82" s="46"/>
      <c r="I82" s="46"/>
      <c r="J82" s="46">
        <f t="shared" si="8"/>
        <v>0</v>
      </c>
      <c r="K82" s="46"/>
      <c r="L82" s="46"/>
      <c r="M82" s="46"/>
      <c r="N82" s="46"/>
      <c r="O82" s="46"/>
      <c r="P82" s="46">
        <f t="shared" si="7"/>
        <v>0</v>
      </c>
    </row>
    <row r="83" spans="1:16" ht="12.75">
      <c r="A83" s="321" t="s">
        <v>125</v>
      </c>
      <c r="B83" s="321"/>
      <c r="C83" s="321"/>
      <c r="D83" s="321"/>
      <c r="E83" s="46"/>
      <c r="F83" s="46"/>
      <c r="G83" s="46"/>
      <c r="H83" s="46"/>
      <c r="I83" s="46"/>
      <c r="J83" s="46">
        <f t="shared" si="8"/>
        <v>0</v>
      </c>
      <c r="K83" s="46"/>
      <c r="L83" s="46"/>
      <c r="M83" s="46"/>
      <c r="N83" s="46"/>
      <c r="O83" s="46"/>
      <c r="P83" s="46">
        <f t="shared" si="7"/>
        <v>0</v>
      </c>
    </row>
    <row r="84" spans="1:16" ht="12.75">
      <c r="A84" s="321" t="s">
        <v>126</v>
      </c>
      <c r="B84" s="321"/>
      <c r="C84" s="321"/>
      <c r="D84" s="321"/>
      <c r="E84" s="46"/>
      <c r="F84" s="46"/>
      <c r="G84" s="46"/>
      <c r="H84" s="46"/>
      <c r="I84" s="46"/>
      <c r="J84" s="46">
        <f t="shared" si="8"/>
        <v>0</v>
      </c>
      <c r="K84" s="46"/>
      <c r="L84" s="46"/>
      <c r="M84" s="46"/>
      <c r="N84" s="46"/>
      <c r="O84" s="46"/>
      <c r="P84" s="46">
        <f t="shared" si="7"/>
        <v>0</v>
      </c>
    </row>
    <row r="85" spans="1:16" ht="12.75">
      <c r="A85" s="321" t="s">
        <v>192</v>
      </c>
      <c r="B85" s="321"/>
      <c r="C85" s="321"/>
      <c r="D85" s="321"/>
      <c r="E85" s="46"/>
      <c r="F85" s="46"/>
      <c r="G85" s="46"/>
      <c r="H85" s="46"/>
      <c r="I85" s="46"/>
      <c r="J85" s="46">
        <f t="shared" si="8"/>
        <v>0</v>
      </c>
      <c r="K85" s="46"/>
      <c r="L85" s="46"/>
      <c r="M85" s="46"/>
      <c r="N85" s="46"/>
      <c r="O85" s="46"/>
      <c r="P85" s="46">
        <f t="shared" si="7"/>
        <v>0</v>
      </c>
    </row>
    <row r="86" spans="1:16" ht="12.75">
      <c r="A86" s="335" t="s">
        <v>216</v>
      </c>
      <c r="B86" s="336"/>
      <c r="C86" s="336"/>
      <c r="D86" s="337"/>
      <c r="E86" s="46"/>
      <c r="F86" s="46"/>
      <c r="G86" s="46"/>
      <c r="H86" s="46"/>
      <c r="I86" s="46"/>
      <c r="J86" s="46">
        <f>SUM(E86:I86)</f>
        <v>0</v>
      </c>
      <c r="K86" s="46"/>
      <c r="L86" s="46"/>
      <c r="M86" s="46"/>
      <c r="N86" s="46"/>
      <c r="O86" s="46"/>
      <c r="P86" s="46">
        <f t="shared" si="7"/>
        <v>0</v>
      </c>
    </row>
    <row r="87" spans="1:16" ht="12.75">
      <c r="A87" s="323" t="s">
        <v>218</v>
      </c>
      <c r="B87" s="324"/>
      <c r="C87" s="324"/>
      <c r="D87" s="325"/>
      <c r="E87" s="46">
        <f>SUM(E80:E86)</f>
        <v>0</v>
      </c>
      <c r="F87" s="46">
        <f>SUM(F80:F86)</f>
        <v>0</v>
      </c>
      <c r="G87" s="46">
        <f>SUM(G80:G86)</f>
        <v>0</v>
      </c>
      <c r="H87" s="46">
        <f>SUM(H80:H86)</f>
        <v>0</v>
      </c>
      <c r="I87" s="46">
        <f>SUM(I80:I86)</f>
        <v>0</v>
      </c>
      <c r="J87" s="46">
        <f t="shared" si="8"/>
        <v>0</v>
      </c>
      <c r="K87" s="46"/>
      <c r="L87" s="46"/>
      <c r="M87" s="46"/>
      <c r="N87" s="46"/>
      <c r="O87" s="46"/>
      <c r="P87" s="46">
        <f t="shared" si="7"/>
        <v>0</v>
      </c>
    </row>
    <row r="88" spans="1:16" ht="12.75">
      <c r="A88" s="338"/>
      <c r="B88" s="338"/>
      <c r="C88" s="338"/>
      <c r="D88" s="338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7"/>
        <v>0</v>
      </c>
    </row>
    <row r="89" spans="1:16" ht="12.75">
      <c r="A89" s="334" t="s">
        <v>132</v>
      </c>
      <c r="B89" s="334"/>
      <c r="C89" s="334"/>
      <c r="D89" s="334"/>
      <c r="E89" s="46">
        <f>E78+E87</f>
        <v>7772</v>
      </c>
      <c r="F89" s="46">
        <f>F78+F87</f>
        <v>0</v>
      </c>
      <c r="G89" s="46">
        <f>G78+G87</f>
        <v>0</v>
      </c>
      <c r="H89" s="46">
        <f>H78+H87</f>
        <v>0</v>
      </c>
      <c r="I89" s="46">
        <f>I78+I87</f>
        <v>0</v>
      </c>
      <c r="J89" s="46">
        <f>SUM(E89:I89)</f>
        <v>7772</v>
      </c>
      <c r="K89" s="46">
        <v>7772</v>
      </c>
      <c r="L89" s="46"/>
      <c r="M89" s="46"/>
      <c r="N89" s="46"/>
      <c r="O89" s="46"/>
      <c r="P89" s="46">
        <f t="shared" si="7"/>
        <v>7772</v>
      </c>
    </row>
    <row r="90" spans="1:16" ht="13.5" thickBot="1">
      <c r="A90" s="18"/>
      <c r="B90" s="18"/>
      <c r="C90" s="18"/>
      <c r="D90" s="18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208">
        <f t="shared" si="7"/>
        <v>0</v>
      </c>
    </row>
    <row r="91" spans="1:16" ht="22.5" customHeight="1" thickBot="1">
      <c r="A91" s="332" t="s">
        <v>164</v>
      </c>
      <c r="B91" s="333"/>
      <c r="C91" s="333"/>
      <c r="D91" s="333"/>
      <c r="E91" s="52">
        <f aca="true" t="shared" si="9" ref="E91:J91">SUM(E51,E89)</f>
        <v>720256</v>
      </c>
      <c r="F91" s="52">
        <f t="shared" si="9"/>
        <v>191638</v>
      </c>
      <c r="G91" s="52">
        <f t="shared" si="9"/>
        <v>229426</v>
      </c>
      <c r="H91" s="52">
        <f t="shared" si="9"/>
        <v>157502</v>
      </c>
      <c r="I91" s="52">
        <f t="shared" si="9"/>
        <v>15396</v>
      </c>
      <c r="J91" s="52">
        <f t="shared" si="9"/>
        <v>1314218</v>
      </c>
      <c r="K91" s="52">
        <f>SUM(K51+K89)</f>
        <v>949799</v>
      </c>
      <c r="L91" s="52">
        <f>SUM(L51+L89)</f>
        <v>195180</v>
      </c>
      <c r="M91" s="52">
        <f>SUM(M51+M89)</f>
        <v>399698</v>
      </c>
      <c r="N91" s="52">
        <f>SUM(N51+N89)</f>
        <v>149990</v>
      </c>
      <c r="O91" s="52">
        <f>SUM(O51+O89)</f>
        <v>25386</v>
      </c>
      <c r="P91" s="209">
        <f t="shared" si="7"/>
        <v>1720053</v>
      </c>
    </row>
  </sheetData>
  <sheetProtection/>
  <mergeCells count="100">
    <mergeCell ref="J7:J8"/>
    <mergeCell ref="A17:D17"/>
    <mergeCell ref="F7:I7"/>
    <mergeCell ref="A6:D6"/>
    <mergeCell ref="E6:J6"/>
    <mergeCell ref="A15:D15"/>
    <mergeCell ref="A12:D12"/>
    <mergeCell ref="A13:D13"/>
    <mergeCell ref="A14:D14"/>
    <mergeCell ref="A16:D16"/>
    <mergeCell ref="K6:P6"/>
    <mergeCell ref="A3:P3"/>
    <mergeCell ref="A4:P4"/>
    <mergeCell ref="A34:D34"/>
    <mergeCell ref="A7:D8"/>
    <mergeCell ref="A31:D31"/>
    <mergeCell ref="A9:D9"/>
    <mergeCell ref="E7:E8"/>
    <mergeCell ref="A28:D28"/>
    <mergeCell ref="A22:D22"/>
    <mergeCell ref="A49:D49"/>
    <mergeCell ref="A46:D46"/>
    <mergeCell ref="A38:D38"/>
    <mergeCell ref="A30:D30"/>
    <mergeCell ref="A41:D41"/>
    <mergeCell ref="A43:D43"/>
    <mergeCell ref="A33:D33"/>
    <mergeCell ref="A39:D39"/>
    <mergeCell ref="A47:D47"/>
    <mergeCell ref="A44:D44"/>
    <mergeCell ref="A21:D21"/>
    <mergeCell ref="A11:D11"/>
    <mergeCell ref="K54:P54"/>
    <mergeCell ref="K7:K8"/>
    <mergeCell ref="L7:O7"/>
    <mergeCell ref="P7:P8"/>
    <mergeCell ref="A10:D10"/>
    <mergeCell ref="A18:D18"/>
    <mergeCell ref="A23:D23"/>
    <mergeCell ref="A26:D26"/>
    <mergeCell ref="A70:D70"/>
    <mergeCell ref="K55:K56"/>
    <mergeCell ref="L55:O55"/>
    <mergeCell ref="P55:P56"/>
    <mergeCell ref="A55:D56"/>
    <mergeCell ref="A58:D58"/>
    <mergeCell ref="A59:D59"/>
    <mergeCell ref="J55:J56"/>
    <mergeCell ref="E55:E56"/>
    <mergeCell ref="A64:D64"/>
    <mergeCell ref="A19:D19"/>
    <mergeCell ref="A32:D32"/>
    <mergeCell ref="A20:D20"/>
    <mergeCell ref="F55:I55"/>
    <mergeCell ref="A42:D42"/>
    <mergeCell ref="A45:D45"/>
    <mergeCell ref="A54:D54"/>
    <mergeCell ref="E54:J54"/>
    <mergeCell ref="A51:D51"/>
    <mergeCell ref="A50:D50"/>
    <mergeCell ref="A66:D66"/>
    <mergeCell ref="A62:D62"/>
    <mergeCell ref="A63:D63"/>
    <mergeCell ref="A37:D37"/>
    <mergeCell ref="A35:D35"/>
    <mergeCell ref="A36:D36"/>
    <mergeCell ref="A61:D61"/>
    <mergeCell ref="A48:D48"/>
    <mergeCell ref="A40:D40"/>
    <mergeCell ref="A57:D57"/>
    <mergeCell ref="A89:D89"/>
    <mergeCell ref="A86:D86"/>
    <mergeCell ref="A88:D88"/>
    <mergeCell ref="A25:D25"/>
    <mergeCell ref="A71:D71"/>
    <mergeCell ref="A72:D72"/>
    <mergeCell ref="A67:D67"/>
    <mergeCell ref="A68:D68"/>
    <mergeCell ref="A29:D29"/>
    <mergeCell ref="A69:D69"/>
    <mergeCell ref="A77:D77"/>
    <mergeCell ref="A78:D78"/>
    <mergeCell ref="A79:D79"/>
    <mergeCell ref="A80:D80"/>
    <mergeCell ref="A91:D91"/>
    <mergeCell ref="A81:D81"/>
    <mergeCell ref="A82:D82"/>
    <mergeCell ref="A83:D83"/>
    <mergeCell ref="A84:D84"/>
    <mergeCell ref="A85:D85"/>
    <mergeCell ref="N2:P2"/>
    <mergeCell ref="A75:D75"/>
    <mergeCell ref="A73:D73"/>
    <mergeCell ref="A87:D87"/>
    <mergeCell ref="A76:D76"/>
    <mergeCell ref="A74:D74"/>
    <mergeCell ref="A65:D65"/>
    <mergeCell ref="A27:D27"/>
    <mergeCell ref="A60:D60"/>
    <mergeCell ref="A24:D24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1"/>
  <sheetViews>
    <sheetView zoomScale="82" zoomScaleNormal="82" zoomScalePageLayoutView="0" workbookViewId="0" topLeftCell="F1">
      <selection activeCell="J7" sqref="J7:J8"/>
    </sheetView>
  </sheetViews>
  <sheetFormatPr defaultColWidth="9.00390625" defaultRowHeight="12.75"/>
  <cols>
    <col min="4" max="4" width="31.25390625" style="0" customWidth="1"/>
    <col min="5" max="12" width="18.75390625" style="0" customWidth="1"/>
    <col min="13" max="13" width="19.00390625" style="0" customWidth="1"/>
    <col min="14" max="14" width="18.75390625" style="0" customWidth="1"/>
    <col min="15" max="15" width="18.625" style="0" customWidth="1"/>
    <col min="16" max="16" width="17.875" style="0" customWidth="1"/>
  </cols>
  <sheetData>
    <row r="1" spans="14:16" ht="12.75">
      <c r="N1" s="360" t="s">
        <v>449</v>
      </c>
      <c r="O1" s="360"/>
      <c r="P1" s="360"/>
    </row>
    <row r="2" spans="1:16" ht="12.75">
      <c r="A2" s="252" t="s">
        <v>296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 customHeight="1">
      <c r="A3" s="361" t="s">
        <v>170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ht="12.7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6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31" t="s">
        <v>1</v>
      </c>
    </row>
    <row r="6" spans="1:16" ht="12.75">
      <c r="A6" s="246"/>
      <c r="B6" s="246"/>
      <c r="C6" s="246"/>
      <c r="D6" s="246"/>
      <c r="E6" s="350" t="s">
        <v>241</v>
      </c>
      <c r="F6" s="350"/>
      <c r="G6" s="350"/>
      <c r="H6" s="350"/>
      <c r="I6" s="350"/>
      <c r="J6" s="350"/>
      <c r="K6" s="358" t="s">
        <v>251</v>
      </c>
      <c r="L6" s="358"/>
      <c r="M6" s="358"/>
      <c r="N6" s="358"/>
      <c r="O6" s="358"/>
      <c r="P6" s="358"/>
    </row>
    <row r="7" spans="1:16" ht="12.75" customHeight="1">
      <c r="A7" s="281" t="s">
        <v>2</v>
      </c>
      <c r="B7" s="282"/>
      <c r="C7" s="282"/>
      <c r="D7" s="283"/>
      <c r="E7" s="261" t="s">
        <v>5</v>
      </c>
      <c r="F7" s="279" t="s">
        <v>158</v>
      </c>
      <c r="G7" s="280"/>
      <c r="H7" s="280"/>
      <c r="I7" s="280"/>
      <c r="J7" s="304" t="s">
        <v>31</v>
      </c>
      <c r="K7" s="261" t="s">
        <v>5</v>
      </c>
      <c r="L7" s="279" t="s">
        <v>158</v>
      </c>
      <c r="M7" s="280"/>
      <c r="N7" s="280"/>
      <c r="O7" s="280"/>
      <c r="P7" s="304" t="s">
        <v>31</v>
      </c>
    </row>
    <row r="8" spans="1:16" ht="51">
      <c r="A8" s="284"/>
      <c r="B8" s="285"/>
      <c r="C8" s="285"/>
      <c r="D8" s="286"/>
      <c r="E8" s="262"/>
      <c r="F8" s="62" t="s">
        <v>159</v>
      </c>
      <c r="G8" s="62" t="s">
        <v>160</v>
      </c>
      <c r="H8" s="62" t="s">
        <v>161</v>
      </c>
      <c r="I8" s="62" t="s">
        <v>162</v>
      </c>
      <c r="J8" s="305"/>
      <c r="K8" s="262"/>
      <c r="L8" s="62" t="s">
        <v>159</v>
      </c>
      <c r="M8" s="62" t="s">
        <v>160</v>
      </c>
      <c r="N8" s="62" t="s">
        <v>161</v>
      </c>
      <c r="O8" s="62" t="s">
        <v>162</v>
      </c>
      <c r="P8" s="305"/>
    </row>
    <row r="9" spans="1:16" ht="12.75">
      <c r="A9" s="359" t="s">
        <v>81</v>
      </c>
      <c r="B9" s="359"/>
      <c r="C9" s="359"/>
      <c r="D9" s="359"/>
      <c r="E9" s="55"/>
      <c r="F9" s="55"/>
      <c r="G9" s="55"/>
      <c r="H9" s="56"/>
      <c r="I9" s="46"/>
      <c r="J9" s="46">
        <f>SUM(E9:I9)</f>
        <v>0</v>
      </c>
      <c r="K9" s="55">
        <f aca="true" t="shared" si="0" ref="K9:P9">SUM(J9)</f>
        <v>0</v>
      </c>
      <c r="L9" s="55">
        <f t="shared" si="0"/>
        <v>0</v>
      </c>
      <c r="M9" s="55">
        <f t="shared" si="0"/>
        <v>0</v>
      </c>
      <c r="N9" s="56">
        <f t="shared" si="0"/>
        <v>0</v>
      </c>
      <c r="O9" s="46">
        <f t="shared" si="0"/>
        <v>0</v>
      </c>
      <c r="P9" s="46">
        <f t="shared" si="0"/>
        <v>0</v>
      </c>
    </row>
    <row r="10" spans="1:16" ht="12.75">
      <c r="A10" s="321" t="s">
        <v>82</v>
      </c>
      <c r="B10" s="321"/>
      <c r="C10" s="321"/>
      <c r="D10" s="321"/>
      <c r="E10" s="46"/>
      <c r="F10" s="46"/>
      <c r="G10" s="46"/>
      <c r="H10" s="46"/>
      <c r="I10" s="46"/>
      <c r="J10" s="46">
        <f aca="true" t="shared" si="1" ref="J10:J18">SUM(E10:I10)</f>
        <v>0</v>
      </c>
      <c r="K10" s="46"/>
      <c r="L10" s="46"/>
      <c r="M10" s="46"/>
      <c r="N10" s="46"/>
      <c r="O10" s="46"/>
      <c r="P10" s="46">
        <f aca="true" t="shared" si="2" ref="P10:P17">SUM(O10)</f>
        <v>0</v>
      </c>
    </row>
    <row r="11" spans="1:16" ht="31.5" customHeight="1">
      <c r="A11" s="355" t="s">
        <v>83</v>
      </c>
      <c r="B11" s="356"/>
      <c r="C11" s="356"/>
      <c r="D11" s="357"/>
      <c r="E11" s="46"/>
      <c r="F11" s="46"/>
      <c r="G11" s="46"/>
      <c r="H11" s="46"/>
      <c r="I11" s="46"/>
      <c r="J11" s="46">
        <f t="shared" si="1"/>
        <v>0</v>
      </c>
      <c r="K11" s="46"/>
      <c r="L11" s="46"/>
      <c r="M11" s="46"/>
      <c r="N11" s="46"/>
      <c r="O11" s="46"/>
      <c r="P11" s="46">
        <f t="shared" si="2"/>
        <v>0</v>
      </c>
    </row>
    <row r="12" spans="1:16" ht="12.75">
      <c r="A12" s="335" t="s">
        <v>84</v>
      </c>
      <c r="B12" s="336"/>
      <c r="C12" s="336"/>
      <c r="D12" s="337"/>
      <c r="E12" s="46"/>
      <c r="F12" s="46"/>
      <c r="G12" s="46"/>
      <c r="H12" s="46"/>
      <c r="I12" s="46"/>
      <c r="J12" s="46">
        <f t="shared" si="1"/>
        <v>0</v>
      </c>
      <c r="K12" s="46"/>
      <c r="L12" s="46"/>
      <c r="M12" s="46"/>
      <c r="N12" s="46"/>
      <c r="O12" s="46"/>
      <c r="P12" s="46">
        <f t="shared" si="2"/>
        <v>0</v>
      </c>
    </row>
    <row r="13" spans="1:16" ht="12.75">
      <c r="A13" s="335" t="s">
        <v>85</v>
      </c>
      <c r="B13" s="336"/>
      <c r="C13" s="336"/>
      <c r="D13" s="337"/>
      <c r="E13" s="46"/>
      <c r="F13" s="46"/>
      <c r="G13" s="46"/>
      <c r="H13" s="46"/>
      <c r="I13" s="46"/>
      <c r="J13" s="46">
        <f t="shared" si="1"/>
        <v>0</v>
      </c>
      <c r="K13" s="46"/>
      <c r="L13" s="46"/>
      <c r="M13" s="46"/>
      <c r="N13" s="46"/>
      <c r="O13" s="46"/>
      <c r="P13" s="46">
        <f t="shared" si="2"/>
        <v>0</v>
      </c>
    </row>
    <row r="14" spans="1:16" ht="12.75">
      <c r="A14" s="335" t="s">
        <v>86</v>
      </c>
      <c r="B14" s="336"/>
      <c r="C14" s="336"/>
      <c r="D14" s="337"/>
      <c r="E14" s="46"/>
      <c r="F14" s="46"/>
      <c r="G14" s="46"/>
      <c r="H14" s="46"/>
      <c r="I14" s="46"/>
      <c r="J14" s="46">
        <f t="shared" si="1"/>
        <v>0</v>
      </c>
      <c r="K14" s="46"/>
      <c r="L14" s="46"/>
      <c r="M14" s="46"/>
      <c r="N14" s="46"/>
      <c r="O14" s="46"/>
      <c r="P14" s="46">
        <f t="shared" si="2"/>
        <v>0</v>
      </c>
    </row>
    <row r="15" spans="1:16" ht="29.25" customHeight="1">
      <c r="A15" s="355" t="s">
        <v>87</v>
      </c>
      <c r="B15" s="356"/>
      <c r="C15" s="356"/>
      <c r="D15" s="357"/>
      <c r="E15" s="46"/>
      <c r="F15" s="46"/>
      <c r="G15" s="46"/>
      <c r="H15" s="46"/>
      <c r="I15" s="46"/>
      <c r="J15" s="46">
        <f t="shared" si="1"/>
        <v>0</v>
      </c>
      <c r="K15" s="46"/>
      <c r="L15" s="46"/>
      <c r="M15" s="46"/>
      <c r="N15" s="46"/>
      <c r="O15" s="46"/>
      <c r="P15" s="46">
        <f t="shared" si="2"/>
        <v>0</v>
      </c>
    </row>
    <row r="16" spans="1:16" ht="27" customHeight="1">
      <c r="A16" s="355" t="s">
        <v>88</v>
      </c>
      <c r="B16" s="356"/>
      <c r="C16" s="356"/>
      <c r="D16" s="357"/>
      <c r="E16" s="46"/>
      <c r="F16" s="46"/>
      <c r="G16" s="46"/>
      <c r="H16" s="46"/>
      <c r="I16" s="46"/>
      <c r="J16" s="46">
        <f t="shared" si="1"/>
        <v>0</v>
      </c>
      <c r="K16" s="46"/>
      <c r="L16" s="46"/>
      <c r="M16" s="46"/>
      <c r="N16" s="46"/>
      <c r="O16" s="46"/>
      <c r="P16" s="46">
        <f t="shared" si="2"/>
        <v>0</v>
      </c>
    </row>
    <row r="17" spans="1:16" ht="27" customHeight="1">
      <c r="A17" s="355" t="s">
        <v>89</v>
      </c>
      <c r="B17" s="356"/>
      <c r="C17" s="356"/>
      <c r="D17" s="357"/>
      <c r="E17" s="46"/>
      <c r="F17" s="46"/>
      <c r="G17" s="46"/>
      <c r="H17" s="46"/>
      <c r="I17" s="46"/>
      <c r="J17" s="46">
        <f t="shared" si="1"/>
        <v>0</v>
      </c>
      <c r="K17" s="46"/>
      <c r="L17" s="46"/>
      <c r="M17" s="46"/>
      <c r="N17" s="46"/>
      <c r="O17" s="46"/>
      <c r="P17" s="46">
        <f t="shared" si="2"/>
        <v>0</v>
      </c>
    </row>
    <row r="18" spans="1:16" ht="12.75" customHeight="1">
      <c r="A18" s="355" t="s">
        <v>90</v>
      </c>
      <c r="B18" s="356"/>
      <c r="C18" s="356"/>
      <c r="D18" s="357"/>
      <c r="E18" s="46">
        <v>39194</v>
      </c>
      <c r="F18" s="46"/>
      <c r="G18" s="46"/>
      <c r="H18" s="46"/>
      <c r="I18" s="46"/>
      <c r="J18" s="46">
        <f t="shared" si="1"/>
        <v>39194</v>
      </c>
      <c r="K18" s="46">
        <v>119529</v>
      </c>
      <c r="L18" s="46"/>
      <c r="M18" s="46"/>
      <c r="N18" s="46"/>
      <c r="O18" s="46"/>
      <c r="P18" s="46">
        <f>SUM(K18:O18)</f>
        <v>119529</v>
      </c>
    </row>
    <row r="19" spans="1:16" ht="12.75" customHeight="1">
      <c r="A19" s="329" t="s">
        <v>128</v>
      </c>
      <c r="B19" s="330"/>
      <c r="C19" s="330"/>
      <c r="D19" s="331"/>
      <c r="E19" s="46">
        <f>SUM(E9:E18)</f>
        <v>39194</v>
      </c>
      <c r="F19" s="46">
        <f>SUM(F9:F18)</f>
        <v>0</v>
      </c>
      <c r="G19" s="46">
        <f>SUM(G9:G18)</f>
        <v>0</v>
      </c>
      <c r="H19" s="46">
        <f>SUM(H9:H18)</f>
        <v>0</v>
      </c>
      <c r="I19" s="46">
        <f>SUM(I9:I18)</f>
        <v>0</v>
      </c>
      <c r="J19" s="46">
        <f>SUM(E19:I19)</f>
        <v>39194</v>
      </c>
      <c r="K19" s="46">
        <f>SUM(K9:K18)</f>
        <v>119529</v>
      </c>
      <c r="L19" s="46"/>
      <c r="M19" s="46"/>
      <c r="N19" s="46"/>
      <c r="O19" s="46"/>
      <c r="P19" s="46">
        <f aca="true" t="shared" si="3" ref="P19:P51">SUM(K19:O19)</f>
        <v>119529</v>
      </c>
    </row>
    <row r="20" spans="1:16" ht="12.75">
      <c r="A20" s="346"/>
      <c r="B20" s="347"/>
      <c r="C20" s="347"/>
      <c r="D20" s="34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>
        <f t="shared" si="3"/>
        <v>0</v>
      </c>
    </row>
    <row r="21" spans="1:16" ht="12.75">
      <c r="A21" s="352" t="s">
        <v>91</v>
      </c>
      <c r="B21" s="353"/>
      <c r="C21" s="353"/>
      <c r="D21" s="35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f t="shared" si="3"/>
        <v>0</v>
      </c>
    </row>
    <row r="22" spans="1:16" ht="12.75">
      <c r="A22" s="334"/>
      <c r="B22" s="334"/>
      <c r="C22" s="334"/>
      <c r="D22" s="33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>
        <f t="shared" si="3"/>
        <v>0</v>
      </c>
    </row>
    <row r="23" spans="1:16" ht="12.75" customHeight="1">
      <c r="A23" s="327" t="s">
        <v>92</v>
      </c>
      <c r="B23" s="327"/>
      <c r="C23" s="327"/>
      <c r="D23" s="327"/>
      <c r="E23" s="46"/>
      <c r="F23" s="46"/>
      <c r="G23" s="46"/>
      <c r="H23" s="46"/>
      <c r="I23" s="46"/>
      <c r="J23" s="46">
        <f>SUM(E23:I23)</f>
        <v>0</v>
      </c>
      <c r="K23" s="46"/>
      <c r="L23" s="46"/>
      <c r="M23" s="46"/>
      <c r="N23" s="46"/>
      <c r="O23" s="46"/>
      <c r="P23" s="46">
        <f t="shared" si="3"/>
        <v>0</v>
      </c>
    </row>
    <row r="24" spans="1:16" ht="12.75">
      <c r="A24" s="328" t="s">
        <v>93</v>
      </c>
      <c r="B24" s="328"/>
      <c r="C24" s="328"/>
      <c r="D24" s="328"/>
      <c r="E24" s="46"/>
      <c r="F24" s="46"/>
      <c r="G24" s="46">
        <v>33538</v>
      </c>
      <c r="H24" s="46"/>
      <c r="I24" s="46"/>
      <c r="J24" s="46">
        <f aca="true" t="shared" si="4" ref="J24:J32">SUM(E24:I24)</f>
        <v>33538</v>
      </c>
      <c r="K24" s="46">
        <v>69</v>
      </c>
      <c r="L24" s="46">
        <v>648</v>
      </c>
      <c r="M24" s="46">
        <v>33538</v>
      </c>
      <c r="N24" s="46"/>
      <c r="O24" s="46"/>
      <c r="P24" s="46">
        <f t="shared" si="3"/>
        <v>34255</v>
      </c>
    </row>
    <row r="25" spans="1:16" ht="12.75">
      <c r="A25" s="321" t="s">
        <v>94</v>
      </c>
      <c r="B25" s="321"/>
      <c r="C25" s="321"/>
      <c r="D25" s="321"/>
      <c r="E25" s="46"/>
      <c r="F25" s="46">
        <v>472</v>
      </c>
      <c r="G25" s="46"/>
      <c r="H25" s="46"/>
      <c r="I25" s="46"/>
      <c r="J25" s="46">
        <f t="shared" si="4"/>
        <v>472</v>
      </c>
      <c r="K25" s="46"/>
      <c r="L25" s="46">
        <v>682</v>
      </c>
      <c r="M25" s="46"/>
      <c r="N25" s="46"/>
      <c r="O25" s="46"/>
      <c r="P25" s="46">
        <f t="shared" si="3"/>
        <v>682</v>
      </c>
    </row>
    <row r="26" spans="1:16" ht="12.75">
      <c r="A26" s="321" t="s">
        <v>193</v>
      </c>
      <c r="B26" s="321"/>
      <c r="C26" s="321"/>
      <c r="D26" s="321"/>
      <c r="E26" s="46"/>
      <c r="F26" s="46"/>
      <c r="G26" s="46">
        <v>81</v>
      </c>
      <c r="H26" s="46"/>
      <c r="I26" s="46"/>
      <c r="J26" s="46">
        <f t="shared" si="4"/>
        <v>81</v>
      </c>
      <c r="K26" s="46"/>
      <c r="L26" s="46"/>
      <c r="M26" s="46">
        <v>81</v>
      </c>
      <c r="N26" s="46"/>
      <c r="O26" s="46"/>
      <c r="P26" s="46">
        <f t="shared" si="3"/>
        <v>81</v>
      </c>
    </row>
    <row r="27" spans="1:16" ht="12.75">
      <c r="A27" s="327" t="s">
        <v>176</v>
      </c>
      <c r="B27" s="327"/>
      <c r="C27" s="327"/>
      <c r="D27" s="327"/>
      <c r="E27" s="46"/>
      <c r="F27" s="46"/>
      <c r="G27" s="46">
        <v>1700</v>
      </c>
      <c r="H27" s="46"/>
      <c r="I27" s="46"/>
      <c r="J27" s="46">
        <f t="shared" si="4"/>
        <v>1700</v>
      </c>
      <c r="K27" s="46"/>
      <c r="L27" s="46"/>
      <c r="M27" s="46">
        <v>1700</v>
      </c>
      <c r="N27" s="46"/>
      <c r="O27" s="46"/>
      <c r="P27" s="46">
        <f t="shared" si="3"/>
        <v>1700</v>
      </c>
    </row>
    <row r="28" spans="1:16" ht="12.75">
      <c r="A28" s="321" t="s">
        <v>95</v>
      </c>
      <c r="B28" s="321"/>
      <c r="C28" s="321"/>
      <c r="D28" s="321"/>
      <c r="E28" s="46"/>
      <c r="F28" s="46">
        <v>128</v>
      </c>
      <c r="G28" s="46">
        <v>9514</v>
      </c>
      <c r="H28" s="46"/>
      <c r="I28" s="46"/>
      <c r="J28" s="46">
        <f t="shared" si="4"/>
        <v>9642</v>
      </c>
      <c r="K28" s="46">
        <v>19</v>
      </c>
      <c r="L28" s="46">
        <v>306</v>
      </c>
      <c r="M28" s="46">
        <v>9514</v>
      </c>
      <c r="N28" s="46"/>
      <c r="O28" s="46"/>
      <c r="P28" s="46">
        <f t="shared" si="3"/>
        <v>9839</v>
      </c>
    </row>
    <row r="29" spans="1:16" ht="12.75">
      <c r="A29" s="335" t="s">
        <v>96</v>
      </c>
      <c r="B29" s="336"/>
      <c r="C29" s="336"/>
      <c r="D29" s="337"/>
      <c r="E29" s="46"/>
      <c r="F29" s="46"/>
      <c r="G29" s="46"/>
      <c r="H29" s="46"/>
      <c r="I29" s="46"/>
      <c r="J29" s="46">
        <f t="shared" si="4"/>
        <v>0</v>
      </c>
      <c r="K29" s="46"/>
      <c r="L29" s="46"/>
      <c r="M29" s="46"/>
      <c r="N29" s="46"/>
      <c r="O29" s="46"/>
      <c r="P29" s="46">
        <f t="shared" si="3"/>
        <v>0</v>
      </c>
    </row>
    <row r="30" spans="1:16" ht="12.75">
      <c r="A30" s="321" t="s">
        <v>97</v>
      </c>
      <c r="B30" s="321"/>
      <c r="C30" s="321"/>
      <c r="D30" s="321"/>
      <c r="E30" s="46"/>
      <c r="F30" s="46"/>
      <c r="G30" s="46"/>
      <c r="H30" s="46"/>
      <c r="I30" s="46"/>
      <c r="J30" s="46">
        <f t="shared" si="4"/>
        <v>0</v>
      </c>
      <c r="K30" s="46">
        <v>1500</v>
      </c>
      <c r="L30" s="46"/>
      <c r="M30" s="46"/>
      <c r="N30" s="46"/>
      <c r="O30" s="46"/>
      <c r="P30" s="46">
        <f t="shared" si="3"/>
        <v>1500</v>
      </c>
    </row>
    <row r="31" spans="1:16" ht="12.75">
      <c r="A31" s="321" t="s">
        <v>98</v>
      </c>
      <c r="B31" s="334"/>
      <c r="C31" s="334"/>
      <c r="D31" s="334"/>
      <c r="E31" s="46"/>
      <c r="F31" s="46"/>
      <c r="G31" s="46"/>
      <c r="H31" s="46"/>
      <c r="I31" s="46"/>
      <c r="J31" s="46">
        <f t="shared" si="4"/>
        <v>0</v>
      </c>
      <c r="K31" s="46"/>
      <c r="L31" s="46"/>
      <c r="M31" s="46"/>
      <c r="N31" s="46"/>
      <c r="O31" s="46"/>
      <c r="P31" s="46">
        <f t="shared" si="3"/>
        <v>0</v>
      </c>
    </row>
    <row r="32" spans="1:16" ht="12.75">
      <c r="A32" s="335" t="s">
        <v>99</v>
      </c>
      <c r="B32" s="336"/>
      <c r="C32" s="336"/>
      <c r="D32" s="337"/>
      <c r="E32" s="46"/>
      <c r="F32" s="46"/>
      <c r="G32" s="46"/>
      <c r="H32" s="46"/>
      <c r="I32" s="46"/>
      <c r="J32" s="46">
        <f t="shared" si="4"/>
        <v>0</v>
      </c>
      <c r="K32" s="46">
        <v>1000</v>
      </c>
      <c r="L32" s="46"/>
      <c r="M32" s="46"/>
      <c r="N32" s="46"/>
      <c r="O32" s="46"/>
      <c r="P32" s="46">
        <f t="shared" si="3"/>
        <v>1000</v>
      </c>
    </row>
    <row r="33" spans="1:16" ht="12.75">
      <c r="A33" s="334" t="s">
        <v>100</v>
      </c>
      <c r="B33" s="334"/>
      <c r="C33" s="334"/>
      <c r="D33" s="334"/>
      <c r="E33" s="46">
        <f>SUM(E23:E32)</f>
        <v>0</v>
      </c>
      <c r="F33" s="46">
        <f>SUM(F23:F32)</f>
        <v>600</v>
      </c>
      <c r="G33" s="46">
        <f>SUM(G23:G32)</f>
        <v>44833</v>
      </c>
      <c r="H33" s="46">
        <f>SUM(H23:H32)</f>
        <v>0</v>
      </c>
      <c r="I33" s="46">
        <f>SUM(I23:I32)</f>
        <v>0</v>
      </c>
      <c r="J33" s="46">
        <f>SUM(E33:I33)</f>
        <v>45433</v>
      </c>
      <c r="K33" s="46">
        <f>SUM(K23:K32)</f>
        <v>2588</v>
      </c>
      <c r="L33" s="46">
        <f>SUM(L23:L32)</f>
        <v>1636</v>
      </c>
      <c r="M33" s="46">
        <f>SUM(M23:M32)</f>
        <v>44833</v>
      </c>
      <c r="N33" s="46"/>
      <c r="O33" s="46"/>
      <c r="P33" s="46">
        <f t="shared" si="3"/>
        <v>49057</v>
      </c>
    </row>
    <row r="34" spans="1:16" ht="12.75">
      <c r="A34" s="338"/>
      <c r="B34" s="338"/>
      <c r="C34" s="338"/>
      <c r="D34" s="33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3"/>
        <v>0</v>
      </c>
    </row>
    <row r="35" spans="1:16" ht="29.25" customHeight="1">
      <c r="A35" s="328" t="s">
        <v>101</v>
      </c>
      <c r="B35" s="328"/>
      <c r="C35" s="328"/>
      <c r="D35" s="328"/>
      <c r="E35" s="46"/>
      <c r="F35" s="46"/>
      <c r="G35" s="46"/>
      <c r="H35" s="46"/>
      <c r="I35" s="46"/>
      <c r="J35" s="46">
        <f>SUM(E35:I35)</f>
        <v>0</v>
      </c>
      <c r="K35" s="46"/>
      <c r="L35" s="46"/>
      <c r="M35" s="46"/>
      <c r="N35" s="46"/>
      <c r="O35" s="46"/>
      <c r="P35" s="46">
        <f t="shared" si="3"/>
        <v>0</v>
      </c>
    </row>
    <row r="36" spans="1:16" ht="29.25" customHeight="1">
      <c r="A36" s="328" t="s">
        <v>102</v>
      </c>
      <c r="B36" s="328"/>
      <c r="C36" s="328"/>
      <c r="D36" s="328"/>
      <c r="E36" s="46"/>
      <c r="F36" s="46"/>
      <c r="G36" s="46"/>
      <c r="H36" s="46"/>
      <c r="I36" s="46"/>
      <c r="J36" s="46">
        <f>SUM(E36:I36)</f>
        <v>0</v>
      </c>
      <c r="K36" s="46"/>
      <c r="L36" s="46"/>
      <c r="M36" s="46"/>
      <c r="N36" s="46"/>
      <c r="O36" s="46"/>
      <c r="P36" s="46">
        <f t="shared" si="3"/>
        <v>0</v>
      </c>
    </row>
    <row r="37" spans="1:16" ht="12.75">
      <c r="A37" s="321" t="s">
        <v>103</v>
      </c>
      <c r="B37" s="321"/>
      <c r="C37" s="321"/>
      <c r="D37" s="321"/>
      <c r="E37" s="46"/>
      <c r="F37" s="46"/>
      <c r="G37" s="46"/>
      <c r="H37" s="46"/>
      <c r="I37" s="46"/>
      <c r="J37" s="46">
        <f>SUM(E37:I37)</f>
        <v>0</v>
      </c>
      <c r="K37" s="46">
        <v>100</v>
      </c>
      <c r="L37" s="46"/>
      <c r="M37" s="46">
        <v>2027</v>
      </c>
      <c r="N37" s="46"/>
      <c r="O37" s="46"/>
      <c r="P37" s="46">
        <f t="shared" si="3"/>
        <v>2127</v>
      </c>
    </row>
    <row r="38" spans="1:16" ht="12.75" customHeight="1">
      <c r="A38" s="334" t="s">
        <v>104</v>
      </c>
      <c r="B38" s="334"/>
      <c r="C38" s="334"/>
      <c r="D38" s="334"/>
      <c r="E38" s="46">
        <f>SUM(E35:E37)</f>
        <v>0</v>
      </c>
      <c r="F38" s="46">
        <f>SUM(F35:F37)</f>
        <v>0</v>
      </c>
      <c r="G38" s="46">
        <f>SUM(G35:G37)</f>
        <v>0</v>
      </c>
      <c r="H38" s="46">
        <f>SUM(H35:H37)</f>
        <v>0</v>
      </c>
      <c r="I38" s="46">
        <f>SUM(I35:I37)</f>
        <v>0</v>
      </c>
      <c r="J38" s="46">
        <f>SUM(E38:I38)</f>
        <v>0</v>
      </c>
      <c r="K38" s="46">
        <f>SUM(K35:K37)</f>
        <v>100</v>
      </c>
      <c r="L38" s="46"/>
      <c r="M38" s="46">
        <f>SUM(M35:M37)</f>
        <v>2027</v>
      </c>
      <c r="N38" s="46"/>
      <c r="O38" s="46"/>
      <c r="P38" s="46">
        <f t="shared" si="3"/>
        <v>2127</v>
      </c>
    </row>
    <row r="39" spans="1:16" ht="12.75">
      <c r="A39" s="321"/>
      <c r="B39" s="321"/>
      <c r="C39" s="321"/>
      <c r="D39" s="32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>
        <f t="shared" si="3"/>
        <v>0</v>
      </c>
    </row>
    <row r="40" spans="1:16" ht="12.75">
      <c r="A40" s="334" t="s">
        <v>156</v>
      </c>
      <c r="B40" s="334"/>
      <c r="C40" s="334"/>
      <c r="D40" s="334"/>
      <c r="E40" s="46">
        <f>E19+E21+E33+E38</f>
        <v>39194</v>
      </c>
      <c r="F40" s="46">
        <f>F19+F21+F33+F38</f>
        <v>600</v>
      </c>
      <c r="G40" s="46">
        <f>G19+G21+G33+G38</f>
        <v>44833</v>
      </c>
      <c r="H40" s="46">
        <f>H19+H21+H33+H38</f>
        <v>0</v>
      </c>
      <c r="I40" s="46">
        <f>I19+I21+I33+I38</f>
        <v>0</v>
      </c>
      <c r="J40" s="46">
        <f>SUM(E40:I40)</f>
        <v>84627</v>
      </c>
      <c r="K40" s="46">
        <f>SUM(K19+K33+K38)</f>
        <v>122217</v>
      </c>
      <c r="L40" s="46">
        <v>1636</v>
      </c>
      <c r="M40" s="46">
        <v>46860</v>
      </c>
      <c r="N40" s="46"/>
      <c r="O40" s="46"/>
      <c r="P40" s="46">
        <f t="shared" si="3"/>
        <v>170713</v>
      </c>
    </row>
    <row r="41" spans="1:16" ht="12.75">
      <c r="A41" s="321"/>
      <c r="B41" s="321"/>
      <c r="C41" s="321"/>
      <c r="D41" s="32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>
        <f t="shared" si="3"/>
        <v>0</v>
      </c>
    </row>
    <row r="42" spans="1:16" ht="12.75">
      <c r="A42" s="321" t="s">
        <v>123</v>
      </c>
      <c r="B42" s="321"/>
      <c r="C42" s="321"/>
      <c r="D42" s="321"/>
      <c r="E42" s="46"/>
      <c r="F42" s="46"/>
      <c r="G42" s="46"/>
      <c r="H42" s="46"/>
      <c r="I42" s="46"/>
      <c r="J42" s="46">
        <f aca="true" t="shared" si="5" ref="J42:J49">SUM(E42:I42)</f>
        <v>0</v>
      </c>
      <c r="K42" s="46"/>
      <c r="L42" s="46"/>
      <c r="M42" s="46"/>
      <c r="N42" s="46"/>
      <c r="O42" s="46"/>
      <c r="P42" s="46">
        <f t="shared" si="3"/>
        <v>0</v>
      </c>
    </row>
    <row r="43" spans="1:16" ht="12.75">
      <c r="A43" s="321" t="s">
        <v>54</v>
      </c>
      <c r="B43" s="321"/>
      <c r="C43" s="321"/>
      <c r="D43" s="321"/>
      <c r="E43" s="46"/>
      <c r="F43" s="46"/>
      <c r="G43" s="46"/>
      <c r="H43" s="46"/>
      <c r="I43" s="46"/>
      <c r="J43" s="46">
        <f t="shared" si="5"/>
        <v>0</v>
      </c>
      <c r="K43" s="46"/>
      <c r="L43" s="46"/>
      <c r="M43" s="46"/>
      <c r="N43" s="46"/>
      <c r="O43" s="46"/>
      <c r="P43" s="46">
        <f t="shared" si="3"/>
        <v>0</v>
      </c>
    </row>
    <row r="44" spans="1:16" ht="12.75">
      <c r="A44" s="321" t="s">
        <v>124</v>
      </c>
      <c r="B44" s="321"/>
      <c r="C44" s="321"/>
      <c r="D44" s="321"/>
      <c r="E44" s="46"/>
      <c r="F44" s="46"/>
      <c r="G44" s="46"/>
      <c r="H44" s="46"/>
      <c r="I44" s="46"/>
      <c r="J44" s="46">
        <f t="shared" si="5"/>
        <v>0</v>
      </c>
      <c r="K44" s="46"/>
      <c r="L44" s="46"/>
      <c r="M44" s="46"/>
      <c r="N44" s="46"/>
      <c r="O44" s="46"/>
      <c r="P44" s="46">
        <f t="shared" si="3"/>
        <v>0</v>
      </c>
    </row>
    <row r="45" spans="1:16" ht="12.75">
      <c r="A45" s="321" t="s">
        <v>125</v>
      </c>
      <c r="B45" s="321"/>
      <c r="C45" s="321"/>
      <c r="D45" s="321"/>
      <c r="E45" s="46"/>
      <c r="F45" s="46"/>
      <c r="G45" s="46"/>
      <c r="H45" s="46"/>
      <c r="I45" s="46"/>
      <c r="J45" s="46">
        <f t="shared" si="5"/>
        <v>0</v>
      </c>
      <c r="K45" s="46"/>
      <c r="L45" s="46"/>
      <c r="M45" s="46"/>
      <c r="N45" s="46"/>
      <c r="O45" s="46"/>
      <c r="P45" s="46">
        <f t="shared" si="3"/>
        <v>0</v>
      </c>
    </row>
    <row r="46" spans="1:16" ht="12.75">
      <c r="A46" s="321" t="s">
        <v>126</v>
      </c>
      <c r="B46" s="321"/>
      <c r="C46" s="321"/>
      <c r="D46" s="321"/>
      <c r="E46" s="46"/>
      <c r="F46" s="46"/>
      <c r="G46" s="46"/>
      <c r="H46" s="46"/>
      <c r="I46" s="46"/>
      <c r="J46" s="46">
        <f t="shared" si="5"/>
        <v>0</v>
      </c>
      <c r="K46" s="46"/>
      <c r="L46" s="46"/>
      <c r="M46" s="46"/>
      <c r="N46" s="46"/>
      <c r="O46" s="46"/>
      <c r="P46" s="46">
        <f t="shared" si="3"/>
        <v>0</v>
      </c>
    </row>
    <row r="47" spans="1:16" ht="12.75">
      <c r="A47" s="321" t="s">
        <v>192</v>
      </c>
      <c r="B47" s="321"/>
      <c r="C47" s="321"/>
      <c r="D47" s="321"/>
      <c r="E47" s="46"/>
      <c r="F47" s="46"/>
      <c r="G47" s="46">
        <v>87191</v>
      </c>
      <c r="H47" s="46"/>
      <c r="I47" s="46">
        <v>2934</v>
      </c>
      <c r="J47" s="46">
        <f t="shared" si="5"/>
        <v>90125</v>
      </c>
      <c r="K47" s="46"/>
      <c r="L47" s="46">
        <v>7499</v>
      </c>
      <c r="M47" s="46">
        <v>91415</v>
      </c>
      <c r="N47" s="46">
        <v>5820</v>
      </c>
      <c r="O47" s="46">
        <v>3454</v>
      </c>
      <c r="P47" s="46">
        <f t="shared" si="3"/>
        <v>108188</v>
      </c>
    </row>
    <row r="48" spans="1:16" ht="12.75">
      <c r="A48" s="335" t="s">
        <v>216</v>
      </c>
      <c r="B48" s="336"/>
      <c r="C48" s="336"/>
      <c r="D48" s="337"/>
      <c r="E48" s="46"/>
      <c r="F48" s="46"/>
      <c r="G48" s="46"/>
      <c r="H48" s="46"/>
      <c r="I48" s="46"/>
      <c r="J48" s="46">
        <f t="shared" si="5"/>
        <v>0</v>
      </c>
      <c r="K48" s="46"/>
      <c r="L48" s="46"/>
      <c r="M48" s="46"/>
      <c r="N48" s="46"/>
      <c r="O48" s="46"/>
      <c r="P48" s="46">
        <f t="shared" si="3"/>
        <v>0</v>
      </c>
    </row>
    <row r="49" spans="1:16" ht="12.75">
      <c r="A49" s="323" t="s">
        <v>218</v>
      </c>
      <c r="B49" s="324"/>
      <c r="C49" s="324"/>
      <c r="D49" s="325"/>
      <c r="E49" s="46">
        <f>SUM(E42:E48)</f>
        <v>0</v>
      </c>
      <c r="F49" s="46">
        <f>SUM(F42:F48)</f>
        <v>0</v>
      </c>
      <c r="G49" s="46">
        <f>SUM(G42:G48)</f>
        <v>87191</v>
      </c>
      <c r="H49" s="46">
        <f>SUM(H42:H48)</f>
        <v>0</v>
      </c>
      <c r="I49" s="46">
        <f>SUM(I42:I48)</f>
        <v>2934</v>
      </c>
      <c r="J49" s="46">
        <f t="shared" si="5"/>
        <v>90125</v>
      </c>
      <c r="K49" s="46">
        <v>0</v>
      </c>
      <c r="L49" s="46">
        <f>SUM(L43:L48)</f>
        <v>7499</v>
      </c>
      <c r="M49" s="46">
        <f>SUM(M42:M48)</f>
        <v>91415</v>
      </c>
      <c r="N49" s="46">
        <v>5820</v>
      </c>
      <c r="O49" s="46">
        <v>3454</v>
      </c>
      <c r="P49" s="46">
        <f t="shared" si="3"/>
        <v>108188</v>
      </c>
    </row>
    <row r="50" spans="1:16" ht="23.25" customHeight="1">
      <c r="A50" s="321"/>
      <c r="B50" s="321"/>
      <c r="C50" s="321"/>
      <c r="D50" s="321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>
        <f t="shared" si="3"/>
        <v>0</v>
      </c>
    </row>
    <row r="51" spans="1:16" ht="23.25" customHeight="1">
      <c r="A51" s="334" t="s">
        <v>127</v>
      </c>
      <c r="B51" s="334"/>
      <c r="C51" s="334"/>
      <c r="D51" s="334"/>
      <c r="E51" s="46">
        <f>E40+E49</f>
        <v>39194</v>
      </c>
      <c r="F51" s="46">
        <f>F40+F49</f>
        <v>600</v>
      </c>
      <c r="G51" s="46">
        <f>G40+G49</f>
        <v>132024</v>
      </c>
      <c r="H51" s="46">
        <f>H40+H49</f>
        <v>0</v>
      </c>
      <c r="I51" s="46">
        <f>I40+I49</f>
        <v>2934</v>
      </c>
      <c r="J51" s="46">
        <f>SUM(E51:I51)</f>
        <v>174752</v>
      </c>
      <c r="K51" s="38">
        <f>SUM(K40+K49)</f>
        <v>122217</v>
      </c>
      <c r="L51" s="38">
        <f>SUM(L33+L49)</f>
        <v>9135</v>
      </c>
      <c r="M51" s="38">
        <f>SUM(M40+M49)</f>
        <v>138275</v>
      </c>
      <c r="N51" s="38">
        <v>5820</v>
      </c>
      <c r="O51" s="38">
        <v>3454</v>
      </c>
      <c r="P51" s="46">
        <f t="shared" si="3"/>
        <v>278901</v>
      </c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P53" s="31" t="s">
        <v>1</v>
      </c>
    </row>
    <row r="54" spans="1:16" ht="12.75">
      <c r="A54" s="338"/>
      <c r="B54" s="338"/>
      <c r="C54" s="338"/>
      <c r="D54" s="338"/>
      <c r="E54" s="358" t="s">
        <v>241</v>
      </c>
      <c r="F54" s="338"/>
      <c r="G54" s="338"/>
      <c r="H54" s="338"/>
      <c r="I54" s="338"/>
      <c r="J54" s="338"/>
      <c r="K54" s="358" t="s">
        <v>251</v>
      </c>
      <c r="L54" s="358"/>
      <c r="M54" s="358"/>
      <c r="N54" s="358"/>
      <c r="O54" s="358"/>
      <c r="P54" s="358"/>
    </row>
    <row r="55" spans="1:16" ht="12.75">
      <c r="A55" s="258" t="s">
        <v>2</v>
      </c>
      <c r="B55" s="258"/>
      <c r="C55" s="258"/>
      <c r="D55" s="258"/>
      <c r="E55" s="261" t="s">
        <v>5</v>
      </c>
      <c r="F55" s="279" t="s">
        <v>158</v>
      </c>
      <c r="G55" s="280"/>
      <c r="H55" s="280"/>
      <c r="I55" s="280"/>
      <c r="J55" s="304" t="s">
        <v>31</v>
      </c>
      <c r="K55" s="261" t="s">
        <v>5</v>
      </c>
      <c r="L55" s="279" t="s">
        <v>158</v>
      </c>
      <c r="M55" s="280"/>
      <c r="N55" s="280"/>
      <c r="O55" s="280"/>
      <c r="P55" s="304" t="s">
        <v>31</v>
      </c>
    </row>
    <row r="56" spans="1:16" ht="51">
      <c r="A56" s="258"/>
      <c r="B56" s="258"/>
      <c r="C56" s="258"/>
      <c r="D56" s="258"/>
      <c r="E56" s="262"/>
      <c r="F56" s="62" t="s">
        <v>159</v>
      </c>
      <c r="G56" s="62" t="s">
        <v>160</v>
      </c>
      <c r="H56" s="62" t="s">
        <v>161</v>
      </c>
      <c r="I56" s="62" t="s">
        <v>162</v>
      </c>
      <c r="J56" s="305"/>
      <c r="K56" s="262"/>
      <c r="L56" s="62" t="s">
        <v>159</v>
      </c>
      <c r="M56" s="62" t="s">
        <v>160</v>
      </c>
      <c r="N56" s="62" t="s">
        <v>161</v>
      </c>
      <c r="O56" s="62" t="s">
        <v>162</v>
      </c>
      <c r="P56" s="305"/>
    </row>
    <row r="57" spans="1:16" ht="12.75">
      <c r="A57" s="327" t="s">
        <v>105</v>
      </c>
      <c r="B57" s="327"/>
      <c r="C57" s="327"/>
      <c r="D57" s="327"/>
      <c r="E57" s="57"/>
      <c r="F57" s="56"/>
      <c r="G57" s="56"/>
      <c r="H57" s="56"/>
      <c r="I57" s="46"/>
      <c r="J57" s="46">
        <f aca="true" t="shared" si="6" ref="J57:J62">SUM(E57:I57)</f>
        <v>0</v>
      </c>
      <c r="K57" s="57">
        <v>107</v>
      </c>
      <c r="L57" s="56"/>
      <c r="M57" s="56"/>
      <c r="N57" s="56"/>
      <c r="O57" s="46"/>
      <c r="P57" s="46">
        <f>SUM(K57:O57)</f>
        <v>107</v>
      </c>
    </row>
    <row r="58" spans="1:16" ht="28.5" customHeight="1">
      <c r="A58" s="340" t="s">
        <v>106</v>
      </c>
      <c r="B58" s="340"/>
      <c r="C58" s="340"/>
      <c r="D58" s="340"/>
      <c r="E58" s="45"/>
      <c r="F58" s="46"/>
      <c r="G58" s="46"/>
      <c r="H58" s="46"/>
      <c r="I58" s="46"/>
      <c r="J58" s="46">
        <f t="shared" si="6"/>
        <v>0</v>
      </c>
      <c r="K58" s="45"/>
      <c r="L58" s="46"/>
      <c r="M58" s="46"/>
      <c r="N58" s="46"/>
      <c r="O58" s="46"/>
      <c r="P58" s="46">
        <f aca="true" t="shared" si="7" ref="P58:P91">SUM(K58:O58)</f>
        <v>0</v>
      </c>
    </row>
    <row r="59" spans="1:16" ht="12.75">
      <c r="A59" s="322" t="s">
        <v>107</v>
      </c>
      <c r="B59" s="322"/>
      <c r="C59" s="322"/>
      <c r="D59" s="322"/>
      <c r="E59" s="45"/>
      <c r="F59" s="46"/>
      <c r="G59" s="46"/>
      <c r="H59" s="46"/>
      <c r="I59" s="46"/>
      <c r="J59" s="46">
        <f t="shared" si="6"/>
        <v>0</v>
      </c>
      <c r="K59" s="45"/>
      <c r="L59" s="46"/>
      <c r="M59" s="46"/>
      <c r="N59" s="46"/>
      <c r="O59" s="46"/>
      <c r="P59" s="46">
        <f t="shared" si="7"/>
        <v>0</v>
      </c>
    </row>
    <row r="60" spans="1:16" ht="12.75">
      <c r="A60" s="322" t="s">
        <v>108</v>
      </c>
      <c r="B60" s="322"/>
      <c r="C60" s="322"/>
      <c r="D60" s="322"/>
      <c r="E60" s="45"/>
      <c r="F60" s="46"/>
      <c r="G60" s="46"/>
      <c r="H60" s="46"/>
      <c r="I60" s="46"/>
      <c r="J60" s="46">
        <f t="shared" si="6"/>
        <v>0</v>
      </c>
      <c r="K60" s="45"/>
      <c r="L60" s="46"/>
      <c r="M60" s="46"/>
      <c r="N60" s="46"/>
      <c r="O60" s="46"/>
      <c r="P60" s="46">
        <f t="shared" si="7"/>
        <v>0</v>
      </c>
    </row>
    <row r="61" spans="1:16" ht="12.75">
      <c r="A61" s="343" t="s">
        <v>109</v>
      </c>
      <c r="B61" s="344"/>
      <c r="C61" s="344"/>
      <c r="D61" s="345"/>
      <c r="E61" s="45">
        <v>90424</v>
      </c>
      <c r="F61" s="46"/>
      <c r="G61" s="46"/>
      <c r="H61" s="46"/>
      <c r="I61" s="46"/>
      <c r="J61" s="46">
        <f t="shared" si="6"/>
        <v>90424</v>
      </c>
      <c r="K61" s="45">
        <v>393131</v>
      </c>
      <c r="L61" s="46"/>
      <c r="M61" s="46"/>
      <c r="N61" s="46"/>
      <c r="O61" s="46"/>
      <c r="P61" s="46">
        <f t="shared" si="7"/>
        <v>393131</v>
      </c>
    </row>
    <row r="62" spans="1:16" ht="30.75" customHeight="1">
      <c r="A62" s="341" t="s">
        <v>110</v>
      </c>
      <c r="B62" s="341"/>
      <c r="C62" s="341"/>
      <c r="D62" s="341"/>
      <c r="E62" s="45">
        <f>SUM(E57:E61)</f>
        <v>90424</v>
      </c>
      <c r="F62" s="45">
        <f>SUM(F57:F61)</f>
        <v>0</v>
      </c>
      <c r="G62" s="45">
        <f>SUM(G57:G61)</f>
        <v>0</v>
      </c>
      <c r="H62" s="45">
        <f>SUM(H57:H61)</f>
        <v>0</v>
      </c>
      <c r="I62" s="45">
        <f>SUM(I57:I61)</f>
        <v>0</v>
      </c>
      <c r="J62" s="46">
        <f t="shared" si="6"/>
        <v>90424</v>
      </c>
      <c r="K62" s="45">
        <f>SUM(K57:K61)</f>
        <v>393238</v>
      </c>
      <c r="L62" s="45">
        <v>0</v>
      </c>
      <c r="M62" s="45">
        <v>0</v>
      </c>
      <c r="N62" s="45">
        <v>0</v>
      </c>
      <c r="O62" s="45">
        <v>0</v>
      </c>
      <c r="P62" s="46">
        <f t="shared" si="7"/>
        <v>393238</v>
      </c>
    </row>
    <row r="63" spans="1:16" ht="12.75">
      <c r="A63" s="342"/>
      <c r="B63" s="342"/>
      <c r="C63" s="342"/>
      <c r="D63" s="342"/>
      <c r="E63" s="45"/>
      <c r="F63" s="46"/>
      <c r="G63" s="46"/>
      <c r="H63" s="46"/>
      <c r="I63" s="46"/>
      <c r="J63" s="46"/>
      <c r="K63" s="45"/>
      <c r="L63" s="46"/>
      <c r="M63" s="46"/>
      <c r="N63" s="46"/>
      <c r="O63" s="46"/>
      <c r="P63" s="46">
        <f t="shared" si="7"/>
        <v>0</v>
      </c>
    </row>
    <row r="64" spans="1:16" ht="12.75">
      <c r="A64" s="322" t="s">
        <v>114</v>
      </c>
      <c r="B64" s="322"/>
      <c r="C64" s="322"/>
      <c r="D64" s="322"/>
      <c r="E64" s="45"/>
      <c r="F64" s="46"/>
      <c r="G64" s="46"/>
      <c r="H64" s="46"/>
      <c r="I64" s="46"/>
      <c r="J64" s="46">
        <f>SUM(E64:I64)</f>
        <v>0</v>
      </c>
      <c r="K64" s="45"/>
      <c r="L64" s="46"/>
      <c r="M64" s="46"/>
      <c r="N64" s="46"/>
      <c r="O64" s="46"/>
      <c r="P64" s="46">
        <f t="shared" si="7"/>
        <v>0</v>
      </c>
    </row>
    <row r="65" spans="1:16" ht="12.75">
      <c r="A65" s="322" t="s">
        <v>115</v>
      </c>
      <c r="B65" s="322"/>
      <c r="C65" s="322"/>
      <c r="D65" s="322"/>
      <c r="E65" s="45"/>
      <c r="F65" s="46"/>
      <c r="G65" s="46"/>
      <c r="H65" s="46"/>
      <c r="I65" s="46"/>
      <c r="J65" s="46">
        <f>SUM(E65:I65)</f>
        <v>0</v>
      </c>
      <c r="K65" s="45"/>
      <c r="L65" s="46"/>
      <c r="M65" s="46"/>
      <c r="N65" s="46"/>
      <c r="O65" s="46"/>
      <c r="P65" s="46">
        <f t="shared" si="7"/>
        <v>0</v>
      </c>
    </row>
    <row r="66" spans="1:16" ht="12.75">
      <c r="A66" s="321" t="s">
        <v>116</v>
      </c>
      <c r="B66" s="321"/>
      <c r="C66" s="321"/>
      <c r="D66" s="321"/>
      <c r="E66" s="46"/>
      <c r="F66" s="46"/>
      <c r="G66" s="46"/>
      <c r="H66" s="46"/>
      <c r="I66" s="46"/>
      <c r="J66" s="46">
        <f>SUM(E66:I66)</f>
        <v>0</v>
      </c>
      <c r="K66" s="46"/>
      <c r="L66" s="46"/>
      <c r="M66" s="46"/>
      <c r="N66" s="46"/>
      <c r="O66" s="46"/>
      <c r="P66" s="46">
        <f t="shared" si="7"/>
        <v>0</v>
      </c>
    </row>
    <row r="67" spans="1:16" ht="12.75">
      <c r="A67" s="335" t="s">
        <v>117</v>
      </c>
      <c r="B67" s="336"/>
      <c r="C67" s="336"/>
      <c r="D67" s="337"/>
      <c r="E67" s="47"/>
      <c r="F67" s="46"/>
      <c r="G67" s="46"/>
      <c r="H67" s="46"/>
      <c r="I67" s="46"/>
      <c r="J67" s="46">
        <f>SUM(E67:I67)</f>
        <v>0</v>
      </c>
      <c r="K67" s="47"/>
      <c r="L67" s="46"/>
      <c r="M67" s="46"/>
      <c r="N67" s="46"/>
      <c r="O67" s="46"/>
      <c r="P67" s="46">
        <f t="shared" si="7"/>
        <v>0</v>
      </c>
    </row>
    <row r="68" spans="1:16" ht="12.75">
      <c r="A68" s="335" t="s">
        <v>118</v>
      </c>
      <c r="B68" s="336"/>
      <c r="C68" s="336"/>
      <c r="D68" s="337"/>
      <c r="E68" s="47"/>
      <c r="F68" s="46"/>
      <c r="G68" s="46"/>
      <c r="H68" s="46"/>
      <c r="I68" s="46"/>
      <c r="J68" s="46">
        <f>SUM(E68:I68)</f>
        <v>0</v>
      </c>
      <c r="K68" s="47"/>
      <c r="L68" s="46"/>
      <c r="M68" s="46"/>
      <c r="N68" s="46"/>
      <c r="O68" s="46"/>
      <c r="P68" s="46">
        <f t="shared" si="7"/>
        <v>0</v>
      </c>
    </row>
    <row r="69" spans="1:16" ht="12.75">
      <c r="A69" s="339"/>
      <c r="B69" s="339"/>
      <c r="C69" s="339"/>
      <c r="D69" s="339"/>
      <c r="E69" s="47"/>
      <c r="F69" s="46"/>
      <c r="G69" s="46"/>
      <c r="H69" s="46"/>
      <c r="I69" s="46"/>
      <c r="J69" s="46"/>
      <c r="K69" s="47"/>
      <c r="L69" s="46"/>
      <c r="M69" s="46"/>
      <c r="N69" s="46"/>
      <c r="O69" s="46"/>
      <c r="P69" s="46">
        <f t="shared" si="7"/>
        <v>0</v>
      </c>
    </row>
    <row r="70" spans="1:16" ht="12.75">
      <c r="A70" s="351" t="s">
        <v>119</v>
      </c>
      <c r="B70" s="351"/>
      <c r="C70" s="351"/>
      <c r="D70" s="351"/>
      <c r="E70" s="47">
        <f>SUM(E64:E68)</f>
        <v>0</v>
      </c>
      <c r="F70" s="47">
        <f>SUM(F64:F68)</f>
        <v>0</v>
      </c>
      <c r="G70" s="47">
        <f>SUM(G64:G68)</f>
        <v>0</v>
      </c>
      <c r="H70" s="47">
        <f>SUM(H64:H68)</f>
        <v>0</v>
      </c>
      <c r="I70" s="47">
        <f>SUM(I64:I68)</f>
        <v>0</v>
      </c>
      <c r="J70" s="46">
        <f>SUM(E70:I70)</f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6">
        <f t="shared" si="7"/>
        <v>0</v>
      </c>
    </row>
    <row r="71" spans="1:16" ht="12.75">
      <c r="A71" s="339"/>
      <c r="B71" s="339"/>
      <c r="C71" s="339"/>
      <c r="D71" s="339"/>
      <c r="E71" s="47"/>
      <c r="F71" s="46"/>
      <c r="G71" s="46"/>
      <c r="H71" s="46"/>
      <c r="I71" s="46"/>
      <c r="J71" s="46"/>
      <c r="K71" s="47"/>
      <c r="L71" s="46"/>
      <c r="M71" s="46"/>
      <c r="N71" s="46"/>
      <c r="O71" s="46"/>
      <c r="P71" s="46">
        <f t="shared" si="7"/>
        <v>0</v>
      </c>
    </row>
    <row r="72" spans="1:16" ht="29.25" customHeight="1">
      <c r="A72" s="340" t="s">
        <v>120</v>
      </c>
      <c r="B72" s="340"/>
      <c r="C72" s="340"/>
      <c r="D72" s="340"/>
      <c r="E72" s="68"/>
      <c r="F72" s="46"/>
      <c r="G72" s="46"/>
      <c r="H72" s="46"/>
      <c r="I72" s="46"/>
      <c r="J72" s="46">
        <f>SUM(E72:I72)</f>
        <v>0</v>
      </c>
      <c r="K72" s="68"/>
      <c r="L72" s="46"/>
      <c r="M72" s="46"/>
      <c r="N72" s="46"/>
      <c r="O72" s="46"/>
      <c r="P72" s="46">
        <f t="shared" si="7"/>
        <v>0</v>
      </c>
    </row>
    <row r="73" spans="1:16" ht="12.75">
      <c r="A73" s="322" t="s">
        <v>121</v>
      </c>
      <c r="B73" s="322"/>
      <c r="C73" s="322"/>
      <c r="D73" s="322"/>
      <c r="E73" s="46">
        <v>1500</v>
      </c>
      <c r="F73" s="46"/>
      <c r="G73" s="46"/>
      <c r="H73" s="46"/>
      <c r="I73" s="46"/>
      <c r="J73" s="46">
        <f>SUM(E73:I73)</f>
        <v>1500</v>
      </c>
      <c r="K73" s="46">
        <v>1500</v>
      </c>
      <c r="L73" s="46"/>
      <c r="M73" s="46"/>
      <c r="N73" s="46"/>
      <c r="O73" s="46"/>
      <c r="P73" s="46">
        <f t="shared" si="7"/>
        <v>1500</v>
      </c>
    </row>
    <row r="74" spans="1:16" ht="12.75">
      <c r="A74" s="327" t="s">
        <v>122</v>
      </c>
      <c r="B74" s="327"/>
      <c r="C74" s="327"/>
      <c r="D74" s="327"/>
      <c r="E74" s="46"/>
      <c r="F74" s="46"/>
      <c r="G74" s="46"/>
      <c r="H74" s="46"/>
      <c r="I74" s="46"/>
      <c r="J74" s="46">
        <f>SUM(E74:I74)</f>
        <v>0</v>
      </c>
      <c r="K74" s="46"/>
      <c r="L74" s="46"/>
      <c r="M74" s="46"/>
      <c r="N74" s="46"/>
      <c r="O74" s="46"/>
      <c r="P74" s="46">
        <f t="shared" si="7"/>
        <v>0</v>
      </c>
    </row>
    <row r="75" spans="1:16" ht="12.75">
      <c r="A75" s="321"/>
      <c r="B75" s="321"/>
      <c r="C75" s="321"/>
      <c r="D75" s="321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>
        <f t="shared" si="7"/>
        <v>0</v>
      </c>
    </row>
    <row r="76" spans="1:16" ht="12.75">
      <c r="A76" s="326" t="s">
        <v>113</v>
      </c>
      <c r="B76" s="326"/>
      <c r="C76" s="326"/>
      <c r="D76" s="326"/>
      <c r="E76" s="46">
        <f>SUM(E72:E74)</f>
        <v>1500</v>
      </c>
      <c r="F76" s="46">
        <f>SUM(F72:F74)</f>
        <v>0</v>
      </c>
      <c r="G76" s="46">
        <f>SUM(G72:G74)</f>
        <v>0</v>
      </c>
      <c r="H76" s="46">
        <f>SUM(H72:H74)</f>
        <v>0</v>
      </c>
      <c r="I76" s="46">
        <f>SUM(I72:I74)</f>
        <v>0</v>
      </c>
      <c r="J76" s="46">
        <f>SUM(E76:I76)</f>
        <v>1500</v>
      </c>
      <c r="K76" s="46">
        <f>SUM(K72:K75)</f>
        <v>1500</v>
      </c>
      <c r="L76" s="46">
        <v>0</v>
      </c>
      <c r="M76" s="46">
        <v>0</v>
      </c>
      <c r="N76" s="46">
        <v>0</v>
      </c>
      <c r="O76" s="46">
        <v>0</v>
      </c>
      <c r="P76" s="46">
        <f t="shared" si="7"/>
        <v>1500</v>
      </c>
    </row>
    <row r="77" spans="1:16" ht="12.75">
      <c r="A77" s="321"/>
      <c r="B77" s="321"/>
      <c r="C77" s="321"/>
      <c r="D77" s="321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7"/>
        <v>0</v>
      </c>
    </row>
    <row r="78" spans="1:16" ht="30.75" customHeight="1">
      <c r="A78" s="329" t="s">
        <v>131</v>
      </c>
      <c r="B78" s="330"/>
      <c r="C78" s="330"/>
      <c r="D78" s="331"/>
      <c r="E78" s="46">
        <f>E62+E70+E76</f>
        <v>91924</v>
      </c>
      <c r="F78" s="46">
        <f>F62+F70+F76</f>
        <v>0</v>
      </c>
      <c r="G78" s="46">
        <f>G62+G70+G76</f>
        <v>0</v>
      </c>
      <c r="H78" s="46">
        <f>H62+H70+H76</f>
        <v>0</v>
      </c>
      <c r="I78" s="46">
        <f>I62+I70+I76</f>
        <v>0</v>
      </c>
      <c r="J78" s="46">
        <f>SUM(E78:I78)</f>
        <v>91924</v>
      </c>
      <c r="K78" s="46">
        <f>SUM(K62+K76)</f>
        <v>394738</v>
      </c>
      <c r="L78" s="46">
        <v>0</v>
      </c>
      <c r="M78" s="46">
        <v>0</v>
      </c>
      <c r="N78" s="46">
        <v>0</v>
      </c>
      <c r="O78" s="46">
        <v>0</v>
      </c>
      <c r="P78" s="46">
        <f t="shared" si="7"/>
        <v>394738</v>
      </c>
    </row>
    <row r="79" spans="1:16" ht="12.75">
      <c r="A79" s="321"/>
      <c r="B79" s="321"/>
      <c r="C79" s="321"/>
      <c r="D79" s="321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7"/>
        <v>0</v>
      </c>
    </row>
    <row r="80" spans="1:16" ht="12.75">
      <c r="A80" s="321" t="s">
        <v>123</v>
      </c>
      <c r="B80" s="321"/>
      <c r="C80" s="321"/>
      <c r="D80" s="321"/>
      <c r="E80" s="46"/>
      <c r="F80" s="46"/>
      <c r="G80" s="46"/>
      <c r="H80" s="46"/>
      <c r="I80" s="46"/>
      <c r="J80" s="46">
        <f aca="true" t="shared" si="8" ref="J80:J85">SUM(E80:I80)</f>
        <v>0</v>
      </c>
      <c r="K80" s="46"/>
      <c r="L80" s="46"/>
      <c r="M80" s="46"/>
      <c r="N80" s="46"/>
      <c r="O80" s="46"/>
      <c r="P80" s="46">
        <f t="shared" si="7"/>
        <v>0</v>
      </c>
    </row>
    <row r="81" spans="1:16" ht="12.75">
      <c r="A81" s="321" t="s">
        <v>54</v>
      </c>
      <c r="B81" s="321"/>
      <c r="C81" s="321"/>
      <c r="D81" s="321"/>
      <c r="E81" s="46"/>
      <c r="F81" s="46"/>
      <c r="G81" s="46"/>
      <c r="H81" s="46"/>
      <c r="I81" s="46"/>
      <c r="J81" s="46">
        <f t="shared" si="8"/>
        <v>0</v>
      </c>
      <c r="K81" s="46"/>
      <c r="L81" s="46"/>
      <c r="M81" s="46"/>
      <c r="N81" s="46"/>
      <c r="O81" s="46"/>
      <c r="P81" s="46">
        <f t="shared" si="7"/>
        <v>0</v>
      </c>
    </row>
    <row r="82" spans="1:16" ht="12.75">
      <c r="A82" s="321" t="s">
        <v>124</v>
      </c>
      <c r="B82" s="321"/>
      <c r="C82" s="321"/>
      <c r="D82" s="321"/>
      <c r="E82" s="46"/>
      <c r="F82" s="46"/>
      <c r="G82" s="46"/>
      <c r="H82" s="46"/>
      <c r="I82" s="46"/>
      <c r="J82" s="46">
        <f t="shared" si="8"/>
        <v>0</v>
      </c>
      <c r="K82" s="46"/>
      <c r="L82" s="46"/>
      <c r="M82" s="46"/>
      <c r="N82" s="46"/>
      <c r="O82" s="46"/>
      <c r="P82" s="46">
        <f t="shared" si="7"/>
        <v>0</v>
      </c>
    </row>
    <row r="83" spans="1:16" ht="12.75">
      <c r="A83" s="321" t="s">
        <v>125</v>
      </c>
      <c r="B83" s="321"/>
      <c r="C83" s="321"/>
      <c r="D83" s="321"/>
      <c r="E83" s="46"/>
      <c r="F83" s="46"/>
      <c r="G83" s="46"/>
      <c r="H83" s="46"/>
      <c r="I83" s="46"/>
      <c r="J83" s="46">
        <f t="shared" si="8"/>
        <v>0</v>
      </c>
      <c r="K83" s="46"/>
      <c r="L83" s="46"/>
      <c r="M83" s="46"/>
      <c r="N83" s="46"/>
      <c r="O83" s="46"/>
      <c r="P83" s="46">
        <f t="shared" si="7"/>
        <v>0</v>
      </c>
    </row>
    <row r="84" spans="1:16" ht="12.75">
      <c r="A84" s="321" t="s">
        <v>126</v>
      </c>
      <c r="B84" s="321"/>
      <c r="C84" s="321"/>
      <c r="D84" s="321"/>
      <c r="E84" s="46"/>
      <c r="F84" s="46"/>
      <c r="G84" s="46"/>
      <c r="H84" s="46"/>
      <c r="I84" s="46"/>
      <c r="J84" s="46">
        <f t="shared" si="8"/>
        <v>0</v>
      </c>
      <c r="K84" s="46"/>
      <c r="L84" s="46"/>
      <c r="M84" s="46"/>
      <c r="N84" s="46"/>
      <c r="O84" s="46"/>
      <c r="P84" s="46">
        <f t="shared" si="7"/>
        <v>0</v>
      </c>
    </row>
    <row r="85" spans="1:16" ht="12.75">
      <c r="A85" s="321" t="s">
        <v>192</v>
      </c>
      <c r="B85" s="321"/>
      <c r="C85" s="321"/>
      <c r="D85" s="321"/>
      <c r="E85" s="46"/>
      <c r="F85" s="46"/>
      <c r="G85" s="46"/>
      <c r="H85" s="46"/>
      <c r="I85" s="46"/>
      <c r="J85" s="46">
        <f t="shared" si="8"/>
        <v>0</v>
      </c>
      <c r="K85" s="46"/>
      <c r="L85" s="46"/>
      <c r="M85" s="46">
        <v>1175</v>
      </c>
      <c r="N85" s="46">
        <v>465</v>
      </c>
      <c r="O85" s="46"/>
      <c r="P85" s="46">
        <f t="shared" si="7"/>
        <v>1640</v>
      </c>
    </row>
    <row r="86" spans="1:16" ht="12.75">
      <c r="A86" s="335" t="s">
        <v>216</v>
      </c>
      <c r="B86" s="336"/>
      <c r="C86" s="336"/>
      <c r="D86" s="337"/>
      <c r="E86" s="46"/>
      <c r="F86" s="46"/>
      <c r="G86" s="46"/>
      <c r="H86" s="46"/>
      <c r="I86" s="46"/>
      <c r="J86" s="46">
        <f>SUM(E86:I86)</f>
        <v>0</v>
      </c>
      <c r="K86" s="46"/>
      <c r="L86" s="46"/>
      <c r="M86" s="46"/>
      <c r="N86" s="46"/>
      <c r="O86" s="46"/>
      <c r="P86" s="46">
        <f t="shared" si="7"/>
        <v>0</v>
      </c>
    </row>
    <row r="87" spans="1:16" ht="12.75">
      <c r="A87" s="323" t="s">
        <v>218</v>
      </c>
      <c r="B87" s="324"/>
      <c r="C87" s="324"/>
      <c r="D87" s="325"/>
      <c r="E87" s="46">
        <f>SUM(E80:E86)</f>
        <v>0</v>
      </c>
      <c r="F87" s="46">
        <f>SUM(F80:F86)</f>
        <v>0</v>
      </c>
      <c r="G87" s="46">
        <f>SUM(G80:G86)</f>
        <v>0</v>
      </c>
      <c r="H87" s="46">
        <f>SUM(H80:H86)</f>
        <v>0</v>
      </c>
      <c r="I87" s="46">
        <f>SUM(I80:I86)</f>
        <v>0</v>
      </c>
      <c r="J87" s="46">
        <f>SUM(E87:I87)</f>
        <v>0</v>
      </c>
      <c r="K87" s="46">
        <v>0</v>
      </c>
      <c r="L87" s="46">
        <v>0</v>
      </c>
      <c r="M87" s="46">
        <f>SUM(M80:M86)</f>
        <v>1175</v>
      </c>
      <c r="N87" s="46">
        <v>465</v>
      </c>
      <c r="O87" s="46"/>
      <c r="P87" s="46">
        <f t="shared" si="7"/>
        <v>1640</v>
      </c>
    </row>
    <row r="88" spans="1:16" ht="12.75">
      <c r="A88" s="338"/>
      <c r="B88" s="338"/>
      <c r="C88" s="338"/>
      <c r="D88" s="338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7"/>
        <v>0</v>
      </c>
    </row>
    <row r="89" spans="1:16" ht="12.75">
      <c r="A89" s="334" t="s">
        <v>132</v>
      </c>
      <c r="B89" s="334"/>
      <c r="C89" s="334"/>
      <c r="D89" s="334"/>
      <c r="E89" s="46">
        <f>E78+E87</f>
        <v>91924</v>
      </c>
      <c r="F89" s="46">
        <f>F78+F87</f>
        <v>0</v>
      </c>
      <c r="G89" s="46">
        <f>G78+G87</f>
        <v>0</v>
      </c>
      <c r="H89" s="46">
        <f>H78+H87</f>
        <v>0</v>
      </c>
      <c r="I89" s="46">
        <f>I78+I87</f>
        <v>0</v>
      </c>
      <c r="J89" s="46">
        <f>SUM(E89:I89)</f>
        <v>91924</v>
      </c>
      <c r="K89" s="46">
        <f>SUM(K78+K87)</f>
        <v>394738</v>
      </c>
      <c r="L89" s="46">
        <v>0</v>
      </c>
      <c r="M89" s="46">
        <v>1175</v>
      </c>
      <c r="N89" s="46">
        <v>465</v>
      </c>
      <c r="O89" s="46"/>
      <c r="P89" s="46">
        <f t="shared" si="7"/>
        <v>396378</v>
      </c>
    </row>
    <row r="90" spans="1:16" ht="13.5" thickBot="1">
      <c r="A90" s="18"/>
      <c r="B90" s="18"/>
      <c r="C90" s="18"/>
      <c r="D90" s="18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208">
        <f t="shared" si="7"/>
        <v>0</v>
      </c>
    </row>
    <row r="91" spans="1:16" ht="13.5" thickBot="1">
      <c r="A91" s="332" t="s">
        <v>164</v>
      </c>
      <c r="B91" s="333"/>
      <c r="C91" s="333"/>
      <c r="D91" s="333"/>
      <c r="E91" s="52">
        <f aca="true" t="shared" si="9" ref="E91:J91">SUM(E51,E89)</f>
        <v>131118</v>
      </c>
      <c r="F91" s="52">
        <f t="shared" si="9"/>
        <v>600</v>
      </c>
      <c r="G91" s="52">
        <f t="shared" si="9"/>
        <v>132024</v>
      </c>
      <c r="H91" s="52">
        <f t="shared" si="9"/>
        <v>0</v>
      </c>
      <c r="I91" s="52">
        <f t="shared" si="9"/>
        <v>2934</v>
      </c>
      <c r="J91" s="52">
        <f t="shared" si="9"/>
        <v>266676</v>
      </c>
      <c r="K91" s="52">
        <f>SUM(K51+K89)</f>
        <v>516955</v>
      </c>
      <c r="L91" s="52">
        <f>SUM(L51+L89)</f>
        <v>9135</v>
      </c>
      <c r="M91" s="52">
        <f>SUM(M51+M89)</f>
        <v>139450</v>
      </c>
      <c r="N91" s="52">
        <f>SUM(N51+N89)</f>
        <v>6285</v>
      </c>
      <c r="O91" s="52">
        <v>3454</v>
      </c>
      <c r="P91" s="209">
        <f t="shared" si="7"/>
        <v>675279</v>
      </c>
    </row>
  </sheetData>
  <sheetProtection/>
  <mergeCells count="100">
    <mergeCell ref="A91:D91"/>
    <mergeCell ref="A81:D81"/>
    <mergeCell ref="A82:D82"/>
    <mergeCell ref="A83:D83"/>
    <mergeCell ref="A84:D84"/>
    <mergeCell ref="A85:D85"/>
    <mergeCell ref="A86:D86"/>
    <mergeCell ref="A87:D87"/>
    <mergeCell ref="A89:D89"/>
    <mergeCell ref="A88:D88"/>
    <mergeCell ref="A78:D78"/>
    <mergeCell ref="A79:D79"/>
    <mergeCell ref="A72:D72"/>
    <mergeCell ref="A80:D80"/>
    <mergeCell ref="A76:D76"/>
    <mergeCell ref="A66:D66"/>
    <mergeCell ref="A67:D67"/>
    <mergeCell ref="A75:D75"/>
    <mergeCell ref="A77:D77"/>
    <mergeCell ref="A40:D40"/>
    <mergeCell ref="A23:D23"/>
    <mergeCell ref="A64:D64"/>
    <mergeCell ref="A65:D65"/>
    <mergeCell ref="A73:D73"/>
    <mergeCell ref="A74:D74"/>
    <mergeCell ref="A68:D68"/>
    <mergeCell ref="A69:D69"/>
    <mergeCell ref="A70:D70"/>
    <mergeCell ref="A71:D71"/>
    <mergeCell ref="A60:D60"/>
    <mergeCell ref="A61:D61"/>
    <mergeCell ref="A42:D42"/>
    <mergeCell ref="A22:D22"/>
    <mergeCell ref="F55:I55"/>
    <mergeCell ref="J55:J56"/>
    <mergeCell ref="E55:E56"/>
    <mergeCell ref="A54:D54"/>
    <mergeCell ref="E54:J54"/>
    <mergeCell ref="A41:D41"/>
    <mergeCell ref="A12:D12"/>
    <mergeCell ref="A13:D13"/>
    <mergeCell ref="A11:D11"/>
    <mergeCell ref="A14:D14"/>
    <mergeCell ref="A62:D62"/>
    <mergeCell ref="A63:D63"/>
    <mergeCell ref="A57:D57"/>
    <mergeCell ref="A55:D56"/>
    <mergeCell ref="A58:D58"/>
    <mergeCell ref="A59:D59"/>
    <mergeCell ref="J7:J8"/>
    <mergeCell ref="A2:P2"/>
    <mergeCell ref="A3:P4"/>
    <mergeCell ref="A6:D6"/>
    <mergeCell ref="E6:J6"/>
    <mergeCell ref="K6:P6"/>
    <mergeCell ref="A7:D8"/>
    <mergeCell ref="F7:I7"/>
    <mergeCell ref="A24:D24"/>
    <mergeCell ref="A25:D25"/>
    <mergeCell ref="A32:D32"/>
    <mergeCell ref="A26:D26"/>
    <mergeCell ref="A28:D28"/>
    <mergeCell ref="A27:D27"/>
    <mergeCell ref="A31:D31"/>
    <mergeCell ref="A30:D30"/>
    <mergeCell ref="A29:D29"/>
    <mergeCell ref="A15:D15"/>
    <mergeCell ref="E7:E8"/>
    <mergeCell ref="A20:D20"/>
    <mergeCell ref="A21:D21"/>
    <mergeCell ref="A9:D9"/>
    <mergeCell ref="A10:D10"/>
    <mergeCell ref="A17:D17"/>
    <mergeCell ref="A16:D16"/>
    <mergeCell ref="A18:D18"/>
    <mergeCell ref="A19:D19"/>
    <mergeCell ref="A51:D51"/>
    <mergeCell ref="A43:D43"/>
    <mergeCell ref="A44:D44"/>
    <mergeCell ref="A45:D45"/>
    <mergeCell ref="A49:D49"/>
    <mergeCell ref="A46:D46"/>
    <mergeCell ref="A50:D50"/>
    <mergeCell ref="A48:D48"/>
    <mergeCell ref="A47:D47"/>
    <mergeCell ref="A34:D34"/>
    <mergeCell ref="A37:D37"/>
    <mergeCell ref="A33:D33"/>
    <mergeCell ref="A36:D36"/>
    <mergeCell ref="A35:D35"/>
    <mergeCell ref="A39:D39"/>
    <mergeCell ref="A38:D38"/>
    <mergeCell ref="N1:P1"/>
    <mergeCell ref="K7:K8"/>
    <mergeCell ref="L7:O7"/>
    <mergeCell ref="P7:P8"/>
    <mergeCell ref="K55:K56"/>
    <mergeCell ref="L55:O55"/>
    <mergeCell ref="P55:P56"/>
    <mergeCell ref="K54:P54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80" zoomScaleNormal="91" zoomScaleSheetLayoutView="80" zoomScalePageLayoutView="0" workbookViewId="0" topLeftCell="J1">
      <selection activeCell="Q2" sqref="Q2:W2"/>
    </sheetView>
  </sheetViews>
  <sheetFormatPr defaultColWidth="9.00390625" defaultRowHeight="12.75"/>
  <cols>
    <col min="1" max="1" width="48.125" style="0" customWidth="1"/>
    <col min="2" max="2" width="11.875" style="0" customWidth="1"/>
    <col min="3" max="3" width="13.375" style="0" customWidth="1"/>
    <col min="4" max="4" width="12.00390625" style="0" customWidth="1"/>
    <col min="5" max="5" width="10.875" style="0" customWidth="1"/>
    <col min="6" max="7" width="12.875" style="0" customWidth="1"/>
    <col min="8" max="8" width="13.125" style="0" customWidth="1"/>
    <col min="9" max="9" width="14.00390625" style="0" customWidth="1"/>
    <col min="10" max="10" width="17.125" style="0" customWidth="1"/>
    <col min="11" max="11" width="14.875" style="0" customWidth="1"/>
    <col min="12" max="12" width="15.25390625" style="0" customWidth="1"/>
    <col min="13" max="13" width="11.00390625" style="0" customWidth="1"/>
    <col min="14" max="14" width="13.125" style="0" customWidth="1"/>
    <col min="15" max="15" width="11.75390625" style="0" customWidth="1"/>
    <col min="16" max="16" width="13.25390625" style="0" customWidth="1"/>
    <col min="17" max="17" width="12.625" style="0" customWidth="1"/>
    <col min="18" max="18" width="13.375" style="0" customWidth="1"/>
    <col min="19" max="19" width="10.25390625" style="0" customWidth="1"/>
    <col min="20" max="20" width="14.00390625" style="0" customWidth="1"/>
    <col min="21" max="21" width="15.00390625" style="0" customWidth="1"/>
    <col min="22" max="22" width="11.375" style="0" customWidth="1"/>
    <col min="23" max="23" width="14.25390625" style="0" customWidth="1"/>
  </cols>
  <sheetData>
    <row r="1" spans="18:23" ht="12.75">
      <c r="R1" s="360" t="s">
        <v>450</v>
      </c>
      <c r="S1" s="360"/>
      <c r="T1" s="360"/>
      <c r="U1" s="360"/>
      <c r="V1" s="360"/>
      <c r="W1" s="360"/>
    </row>
    <row r="2" spans="17:23" ht="12.75">
      <c r="Q2" s="360" t="s">
        <v>342</v>
      </c>
      <c r="R2" s="360"/>
      <c r="S2" s="360"/>
      <c r="T2" s="360"/>
      <c r="U2" s="360"/>
      <c r="V2" s="360"/>
      <c r="W2" s="360"/>
    </row>
    <row r="4" spans="1:23" ht="12.75">
      <c r="A4" s="248" t="s">
        <v>314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</row>
    <row r="7" spans="1:23" ht="18.75" customHeight="1">
      <c r="A7" s="362" t="s">
        <v>33</v>
      </c>
      <c r="B7" s="367" t="s">
        <v>241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 t="s">
        <v>251</v>
      </c>
      <c r="N7" s="369"/>
      <c r="O7" s="369"/>
      <c r="P7" s="369"/>
      <c r="Q7" s="369"/>
      <c r="R7" s="369"/>
      <c r="S7" s="369"/>
      <c r="T7" s="369"/>
      <c r="U7" s="369"/>
      <c r="V7" s="369"/>
      <c r="W7" s="370"/>
    </row>
    <row r="8" spans="1:23" ht="51" customHeight="1">
      <c r="A8" s="363"/>
      <c r="B8" s="371" t="s">
        <v>160</v>
      </c>
      <c r="C8" s="372"/>
      <c r="D8" s="195" t="s">
        <v>315</v>
      </c>
      <c r="E8" s="371" t="s">
        <v>316</v>
      </c>
      <c r="F8" s="372"/>
      <c r="G8" s="196" t="s">
        <v>318</v>
      </c>
      <c r="H8" s="373" t="s">
        <v>319</v>
      </c>
      <c r="I8" s="374"/>
      <c r="J8" s="198" t="s">
        <v>437</v>
      </c>
      <c r="K8" s="371" t="s">
        <v>320</v>
      </c>
      <c r="L8" s="372"/>
      <c r="M8" s="383" t="s">
        <v>160</v>
      </c>
      <c r="N8" s="372"/>
      <c r="O8" s="195" t="s">
        <v>315</v>
      </c>
      <c r="P8" s="196" t="s">
        <v>316</v>
      </c>
      <c r="Q8" s="196" t="s">
        <v>317</v>
      </c>
      <c r="R8" s="195" t="s">
        <v>318</v>
      </c>
      <c r="S8" s="373" t="s">
        <v>319</v>
      </c>
      <c r="T8" s="374"/>
      <c r="U8" s="198" t="s">
        <v>437</v>
      </c>
      <c r="V8" s="371" t="s">
        <v>320</v>
      </c>
      <c r="W8" s="372"/>
    </row>
    <row r="9" spans="1:23" ht="15">
      <c r="A9" s="364"/>
      <c r="B9" s="194" t="s">
        <v>321</v>
      </c>
      <c r="C9" s="194" t="s">
        <v>322</v>
      </c>
      <c r="D9" s="194" t="s">
        <v>321</v>
      </c>
      <c r="E9" s="194" t="s">
        <v>321</v>
      </c>
      <c r="F9" s="194" t="s">
        <v>321</v>
      </c>
      <c r="G9" s="194" t="s">
        <v>322</v>
      </c>
      <c r="H9" s="194" t="s">
        <v>321</v>
      </c>
      <c r="I9" s="194" t="s">
        <v>322</v>
      </c>
      <c r="J9" s="197"/>
      <c r="K9" s="194" t="s">
        <v>321</v>
      </c>
      <c r="L9" s="194" t="s">
        <v>322</v>
      </c>
      <c r="M9" s="194" t="s">
        <v>321</v>
      </c>
      <c r="N9" s="194" t="s">
        <v>322</v>
      </c>
      <c r="O9" s="194" t="s">
        <v>321</v>
      </c>
      <c r="P9" s="194" t="s">
        <v>321</v>
      </c>
      <c r="Q9" s="194" t="s">
        <v>321</v>
      </c>
      <c r="R9" s="194" t="s">
        <v>322</v>
      </c>
      <c r="S9" s="194" t="s">
        <v>321</v>
      </c>
      <c r="T9" s="194" t="s">
        <v>322</v>
      </c>
      <c r="U9" s="197"/>
      <c r="V9" s="194" t="s">
        <v>321</v>
      </c>
      <c r="W9" s="194" t="s">
        <v>322</v>
      </c>
    </row>
    <row r="10" spans="1:23" ht="29.25" customHeight="1">
      <c r="A10" s="194" t="s">
        <v>323</v>
      </c>
      <c r="B10" s="201">
        <v>1633</v>
      </c>
      <c r="C10" s="201">
        <v>33538</v>
      </c>
      <c r="D10" s="200"/>
      <c r="E10" s="200">
        <v>24</v>
      </c>
      <c r="F10" s="200">
        <v>70</v>
      </c>
      <c r="G10" s="200"/>
      <c r="H10" s="200">
        <v>94</v>
      </c>
      <c r="I10" s="200"/>
      <c r="J10" s="205">
        <v>35265</v>
      </c>
      <c r="K10" s="201">
        <v>1727</v>
      </c>
      <c r="L10" s="201">
        <v>33538</v>
      </c>
      <c r="M10" s="201">
        <v>1633</v>
      </c>
      <c r="N10" s="201">
        <v>35134</v>
      </c>
      <c r="O10" s="200"/>
      <c r="P10" s="200">
        <v>24</v>
      </c>
      <c r="Q10" s="200">
        <v>70</v>
      </c>
      <c r="R10" s="200"/>
      <c r="S10" s="200">
        <v>94</v>
      </c>
      <c r="T10" s="200"/>
      <c r="U10" s="205">
        <v>36861</v>
      </c>
      <c r="V10" s="201">
        <v>1727</v>
      </c>
      <c r="W10" s="201">
        <v>35134</v>
      </c>
    </row>
    <row r="11" spans="1:23" ht="27.75" customHeight="1">
      <c r="A11" s="194" t="s">
        <v>324</v>
      </c>
      <c r="B11" s="200"/>
      <c r="C11" s="200"/>
      <c r="D11" s="200"/>
      <c r="E11" s="200"/>
      <c r="F11" s="200"/>
      <c r="G11" s="200"/>
      <c r="H11" s="200"/>
      <c r="I11" s="200"/>
      <c r="J11" s="204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4"/>
      <c r="V11" s="200"/>
      <c r="W11" s="200"/>
    </row>
    <row r="12" spans="1:23" ht="24" customHeight="1">
      <c r="A12" s="194" t="s">
        <v>325</v>
      </c>
      <c r="B12" s="201">
        <v>5627</v>
      </c>
      <c r="C12" s="200"/>
      <c r="D12" s="200"/>
      <c r="E12" s="200"/>
      <c r="F12" s="200"/>
      <c r="G12" s="200"/>
      <c r="H12" s="200"/>
      <c r="I12" s="200"/>
      <c r="J12" s="205">
        <v>5627</v>
      </c>
      <c r="K12" s="201">
        <v>5627</v>
      </c>
      <c r="L12" s="200"/>
      <c r="M12" s="201">
        <v>5627</v>
      </c>
      <c r="N12" s="200"/>
      <c r="O12" s="200"/>
      <c r="P12" s="200"/>
      <c r="Q12" s="200"/>
      <c r="R12" s="200"/>
      <c r="S12" s="200"/>
      <c r="T12" s="200"/>
      <c r="U12" s="205">
        <v>5627</v>
      </c>
      <c r="V12" s="201">
        <v>5627</v>
      </c>
      <c r="W12" s="200"/>
    </row>
    <row r="13" spans="1:23" ht="28.5" customHeight="1">
      <c r="A13" s="194" t="s">
        <v>326</v>
      </c>
      <c r="B13" s="201">
        <v>7481</v>
      </c>
      <c r="C13" s="200">
        <v>81</v>
      </c>
      <c r="D13" s="200"/>
      <c r="E13" s="200"/>
      <c r="F13" s="200"/>
      <c r="G13" s="200"/>
      <c r="H13" s="200"/>
      <c r="I13" s="200"/>
      <c r="J13" s="205">
        <v>7562</v>
      </c>
      <c r="K13" s="201">
        <v>7481</v>
      </c>
      <c r="L13" s="200">
        <v>81</v>
      </c>
      <c r="M13" s="201">
        <v>7481</v>
      </c>
      <c r="N13" s="200">
        <v>81</v>
      </c>
      <c r="O13" s="200"/>
      <c r="P13" s="200"/>
      <c r="Q13" s="200"/>
      <c r="R13" s="200"/>
      <c r="S13" s="200"/>
      <c r="T13" s="200"/>
      <c r="U13" s="205">
        <v>7562</v>
      </c>
      <c r="V13" s="201">
        <v>7481</v>
      </c>
      <c r="W13" s="200">
        <v>81</v>
      </c>
    </row>
    <row r="14" spans="1:23" ht="29.25" customHeight="1">
      <c r="A14" s="194" t="s">
        <v>436</v>
      </c>
      <c r="B14" s="200"/>
      <c r="C14" s="200"/>
      <c r="D14" s="201">
        <v>5039</v>
      </c>
      <c r="E14" s="200"/>
      <c r="F14" s="200"/>
      <c r="G14" s="200"/>
      <c r="H14" s="200"/>
      <c r="I14" s="200"/>
      <c r="J14" s="205">
        <v>5039</v>
      </c>
      <c r="K14" s="201">
        <v>5039</v>
      </c>
      <c r="L14" s="200"/>
      <c r="M14" s="200"/>
      <c r="N14" s="200"/>
      <c r="O14" s="201">
        <v>5039</v>
      </c>
      <c r="P14" s="200"/>
      <c r="Q14" s="200"/>
      <c r="R14" s="200"/>
      <c r="S14" s="200"/>
      <c r="T14" s="200"/>
      <c r="U14" s="205">
        <v>5039</v>
      </c>
      <c r="V14" s="201">
        <v>5039</v>
      </c>
      <c r="W14" s="200"/>
    </row>
    <row r="15" spans="1:23" ht="28.5" customHeight="1">
      <c r="A15" s="194" t="s">
        <v>327</v>
      </c>
      <c r="B15" s="201">
        <v>1445</v>
      </c>
      <c r="C15" s="201">
        <v>1700</v>
      </c>
      <c r="D15" s="200"/>
      <c r="E15" s="200"/>
      <c r="F15" s="200"/>
      <c r="G15" s="200"/>
      <c r="H15" s="200"/>
      <c r="I15" s="200"/>
      <c r="J15" s="205">
        <v>3145</v>
      </c>
      <c r="K15" s="201">
        <v>1445</v>
      </c>
      <c r="L15" s="201">
        <v>1700</v>
      </c>
      <c r="M15" s="201">
        <v>1445</v>
      </c>
      <c r="N15" s="201">
        <v>1700</v>
      </c>
      <c r="O15" s="200"/>
      <c r="P15" s="200"/>
      <c r="Q15" s="200"/>
      <c r="R15" s="200"/>
      <c r="S15" s="200"/>
      <c r="T15" s="200"/>
      <c r="U15" s="205">
        <v>3145</v>
      </c>
      <c r="V15" s="201">
        <v>1445</v>
      </c>
      <c r="W15" s="201">
        <v>1700</v>
      </c>
    </row>
    <row r="16" spans="1:23" ht="27.75" customHeight="1">
      <c r="A16" s="194" t="s">
        <v>328</v>
      </c>
      <c r="B16" s="200"/>
      <c r="C16" s="200"/>
      <c r="D16" s="200"/>
      <c r="E16" s="200"/>
      <c r="F16" s="200"/>
      <c r="G16" s="200"/>
      <c r="H16" s="200"/>
      <c r="I16" s="200"/>
      <c r="J16" s="204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4"/>
      <c r="V16" s="200"/>
      <c r="W16" s="200"/>
    </row>
    <row r="17" spans="1:23" ht="28.5" customHeight="1">
      <c r="A17" s="194" t="s">
        <v>329</v>
      </c>
      <c r="B17" s="200"/>
      <c r="C17" s="200"/>
      <c r="D17" s="200"/>
      <c r="E17" s="200"/>
      <c r="F17" s="200"/>
      <c r="G17" s="200"/>
      <c r="H17" s="200"/>
      <c r="I17" s="200"/>
      <c r="J17" s="204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4"/>
      <c r="V17" s="200"/>
      <c r="W17" s="200"/>
    </row>
    <row r="18" spans="1:23" ht="27.75" customHeight="1">
      <c r="A18" s="194" t="s">
        <v>330</v>
      </c>
      <c r="B18" s="201">
        <v>16186</v>
      </c>
      <c r="C18" s="201">
        <v>35319</v>
      </c>
      <c r="D18" s="201">
        <v>5039</v>
      </c>
      <c r="E18" s="200">
        <v>24</v>
      </c>
      <c r="F18" s="200">
        <v>70</v>
      </c>
      <c r="G18" s="200"/>
      <c r="H18" s="200">
        <v>94</v>
      </c>
      <c r="I18" s="200"/>
      <c r="J18" s="205">
        <v>56638</v>
      </c>
      <c r="K18" s="201">
        <v>21319</v>
      </c>
      <c r="L18" s="201">
        <v>35319</v>
      </c>
      <c r="M18" s="201">
        <v>16186</v>
      </c>
      <c r="N18" s="201">
        <v>36915</v>
      </c>
      <c r="O18" s="201">
        <v>5039</v>
      </c>
      <c r="P18" s="200">
        <v>24</v>
      </c>
      <c r="Q18" s="200">
        <v>70</v>
      </c>
      <c r="R18" s="200"/>
      <c r="S18" s="200">
        <v>94</v>
      </c>
      <c r="T18" s="200"/>
      <c r="U18" s="205">
        <v>58234</v>
      </c>
      <c r="V18" s="201">
        <v>21319</v>
      </c>
      <c r="W18" s="201">
        <v>36915</v>
      </c>
    </row>
    <row r="19" spans="1:23" ht="27" customHeight="1">
      <c r="A19" s="194" t="s">
        <v>331</v>
      </c>
      <c r="B19" s="201">
        <v>1960</v>
      </c>
      <c r="C19" s="201">
        <v>9514</v>
      </c>
      <c r="D19" s="201">
        <v>1361</v>
      </c>
      <c r="E19" s="200">
        <v>6</v>
      </c>
      <c r="F19" s="200"/>
      <c r="G19" s="200"/>
      <c r="H19" s="200">
        <v>6</v>
      </c>
      <c r="I19" s="200"/>
      <c r="J19" s="205">
        <v>12841</v>
      </c>
      <c r="K19" s="201">
        <v>3327</v>
      </c>
      <c r="L19" s="201">
        <v>9514</v>
      </c>
      <c r="M19" s="201">
        <v>1960</v>
      </c>
      <c r="N19" s="201">
        <v>9945</v>
      </c>
      <c r="O19" s="201">
        <v>1361</v>
      </c>
      <c r="P19" s="200">
        <v>6</v>
      </c>
      <c r="Q19" s="200"/>
      <c r="R19" s="200"/>
      <c r="S19" s="200">
        <v>6</v>
      </c>
      <c r="T19" s="200"/>
      <c r="U19" s="205">
        <v>13272</v>
      </c>
      <c r="V19" s="201">
        <v>3327</v>
      </c>
      <c r="W19" s="201">
        <v>9945</v>
      </c>
    </row>
    <row r="20" spans="1:23" ht="27" customHeight="1">
      <c r="A20" s="194" t="s">
        <v>332</v>
      </c>
      <c r="B20" s="200"/>
      <c r="C20" s="200"/>
      <c r="D20" s="200"/>
      <c r="E20" s="200"/>
      <c r="F20" s="200"/>
      <c r="G20" s="200"/>
      <c r="H20" s="200"/>
      <c r="I20" s="200"/>
      <c r="J20" s="204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4"/>
      <c r="V20" s="200"/>
      <c r="W20" s="200"/>
    </row>
    <row r="21" spans="1:23" ht="27.75" customHeight="1">
      <c r="A21" s="194" t="s">
        <v>333</v>
      </c>
      <c r="B21" s="201">
        <v>65183</v>
      </c>
      <c r="C21" s="200"/>
      <c r="D21" s="200"/>
      <c r="E21" s="200"/>
      <c r="F21" s="200"/>
      <c r="G21" s="200"/>
      <c r="H21" s="200"/>
      <c r="I21" s="200"/>
      <c r="J21" s="205">
        <v>65183</v>
      </c>
      <c r="K21" s="201">
        <v>65183</v>
      </c>
      <c r="L21" s="200"/>
      <c r="M21" s="201">
        <v>188217</v>
      </c>
      <c r="N21" s="200"/>
      <c r="O21" s="200"/>
      <c r="P21" s="200"/>
      <c r="Q21" s="200"/>
      <c r="R21" s="200"/>
      <c r="S21" s="200"/>
      <c r="T21" s="200"/>
      <c r="U21" s="205">
        <v>188217</v>
      </c>
      <c r="V21" s="201">
        <v>188217</v>
      </c>
      <c r="W21" s="200"/>
    </row>
    <row r="22" spans="1:23" ht="27" customHeight="1">
      <c r="A22" s="194" t="s">
        <v>334</v>
      </c>
      <c r="B22" s="200"/>
      <c r="C22" s="200"/>
      <c r="D22" s="200"/>
      <c r="E22" s="200"/>
      <c r="F22" s="200"/>
      <c r="G22" s="200"/>
      <c r="H22" s="200"/>
      <c r="I22" s="200"/>
      <c r="J22" s="204"/>
      <c r="K22" s="200"/>
      <c r="L22" s="200"/>
      <c r="M22" s="200"/>
      <c r="N22" s="200"/>
      <c r="O22" s="200"/>
      <c r="P22" s="201">
        <v>7000</v>
      </c>
      <c r="Q22" s="200"/>
      <c r="R22" s="200"/>
      <c r="S22" s="201">
        <v>7000</v>
      </c>
      <c r="T22" s="200"/>
      <c r="U22" s="205">
        <v>7000</v>
      </c>
      <c r="V22" s="201">
        <v>7000</v>
      </c>
      <c r="W22" s="200"/>
    </row>
    <row r="23" spans="1:23" ht="26.25" customHeight="1">
      <c r="A23" s="194" t="s">
        <v>335</v>
      </c>
      <c r="B23" s="200"/>
      <c r="C23" s="200"/>
      <c r="D23" s="200"/>
      <c r="E23" s="200"/>
      <c r="F23" s="200"/>
      <c r="G23" s="200"/>
      <c r="H23" s="200"/>
      <c r="I23" s="200"/>
      <c r="J23" s="204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4"/>
      <c r="V23" s="200"/>
      <c r="W23" s="200"/>
    </row>
    <row r="24" spans="1:23" ht="27" customHeight="1">
      <c r="A24" s="194" t="s">
        <v>336</v>
      </c>
      <c r="B24" s="201">
        <v>65183</v>
      </c>
      <c r="C24" s="200"/>
      <c r="D24" s="200"/>
      <c r="E24" s="200"/>
      <c r="F24" s="200"/>
      <c r="G24" s="200"/>
      <c r="H24" s="200"/>
      <c r="I24" s="200"/>
      <c r="J24" s="205">
        <v>65183</v>
      </c>
      <c r="K24" s="201">
        <v>65183</v>
      </c>
      <c r="L24" s="200"/>
      <c r="M24" s="201">
        <v>188217</v>
      </c>
      <c r="N24" s="200"/>
      <c r="O24" s="200"/>
      <c r="P24" s="201">
        <v>7000</v>
      </c>
      <c r="Q24" s="200"/>
      <c r="R24" s="200"/>
      <c r="S24" s="201">
        <v>7000</v>
      </c>
      <c r="T24" s="200"/>
      <c r="U24" s="205">
        <v>195217</v>
      </c>
      <c r="V24" s="201">
        <v>219863</v>
      </c>
      <c r="W24" s="200"/>
    </row>
    <row r="25" spans="1:23" ht="27.75" customHeight="1">
      <c r="A25" s="194" t="s">
        <v>337</v>
      </c>
      <c r="B25" s="201">
        <v>83329</v>
      </c>
      <c r="C25" s="201">
        <v>44833</v>
      </c>
      <c r="D25" s="201">
        <v>6400</v>
      </c>
      <c r="E25" s="200">
        <v>30</v>
      </c>
      <c r="F25" s="200">
        <v>70</v>
      </c>
      <c r="G25" s="200"/>
      <c r="H25" s="200">
        <v>100</v>
      </c>
      <c r="I25" s="200"/>
      <c r="J25" s="205">
        <v>134662</v>
      </c>
      <c r="K25" s="201">
        <v>89829</v>
      </c>
      <c r="L25" s="201">
        <v>44833</v>
      </c>
      <c r="M25" s="201">
        <v>206363</v>
      </c>
      <c r="N25" s="201">
        <v>46860</v>
      </c>
      <c r="O25" s="201">
        <v>6400</v>
      </c>
      <c r="P25" s="201">
        <v>7030</v>
      </c>
      <c r="Q25" s="200">
        <v>70</v>
      </c>
      <c r="R25" s="200"/>
      <c r="S25" s="201">
        <v>7100</v>
      </c>
      <c r="T25" s="200"/>
      <c r="U25" s="205">
        <v>266723</v>
      </c>
      <c r="V25" s="201">
        <v>219863</v>
      </c>
      <c r="W25" s="201">
        <v>46860</v>
      </c>
    </row>
    <row r="26" spans="1:23" ht="26.25" customHeight="1">
      <c r="A26" s="194" t="s">
        <v>338</v>
      </c>
      <c r="B26" s="375">
        <v>128162</v>
      </c>
      <c r="C26" s="376"/>
      <c r="D26" s="201">
        <v>6400</v>
      </c>
      <c r="E26" s="377"/>
      <c r="F26" s="379"/>
      <c r="G26" s="378"/>
      <c r="H26" s="377">
        <v>100</v>
      </c>
      <c r="I26" s="378"/>
      <c r="J26" s="205">
        <v>134662</v>
      </c>
      <c r="K26" s="375">
        <v>134662</v>
      </c>
      <c r="L26" s="376"/>
      <c r="M26" s="375">
        <v>253223</v>
      </c>
      <c r="N26" s="376"/>
      <c r="O26" s="201">
        <v>6400</v>
      </c>
      <c r="P26" s="377"/>
      <c r="Q26" s="379"/>
      <c r="R26" s="378"/>
      <c r="S26" s="375">
        <v>7100</v>
      </c>
      <c r="T26" s="376"/>
      <c r="U26" s="205">
        <v>266723</v>
      </c>
      <c r="V26" s="375">
        <v>266723</v>
      </c>
      <c r="W26" s="376"/>
    </row>
    <row r="27" spans="1:23" ht="26.25" customHeight="1">
      <c r="A27" s="194" t="s">
        <v>339</v>
      </c>
      <c r="B27" s="375">
        <v>233288</v>
      </c>
      <c r="C27" s="376"/>
      <c r="D27" s="201">
        <v>151102</v>
      </c>
      <c r="E27" s="377"/>
      <c r="F27" s="379"/>
      <c r="G27" s="378"/>
      <c r="H27" s="375">
        <v>1823</v>
      </c>
      <c r="I27" s="376"/>
      <c r="J27" s="205">
        <v>386213</v>
      </c>
      <c r="K27" s="375">
        <v>386213</v>
      </c>
      <c r="L27" s="376"/>
      <c r="M27" s="375">
        <v>238037</v>
      </c>
      <c r="N27" s="376"/>
      <c r="O27" s="201">
        <v>149752</v>
      </c>
      <c r="P27" s="377"/>
      <c r="Q27" s="379"/>
      <c r="R27" s="378"/>
      <c r="S27" s="375">
        <v>18006</v>
      </c>
      <c r="T27" s="376"/>
      <c r="U27" s="205">
        <v>405795</v>
      </c>
      <c r="V27" s="375">
        <v>405795</v>
      </c>
      <c r="W27" s="376"/>
    </row>
    <row r="28" spans="1:23" ht="30" customHeight="1">
      <c r="A28" s="194" t="s">
        <v>340</v>
      </c>
      <c r="B28" s="377"/>
      <c r="C28" s="378"/>
      <c r="D28" s="200"/>
      <c r="E28" s="377"/>
      <c r="F28" s="379"/>
      <c r="G28" s="378"/>
      <c r="H28" s="377"/>
      <c r="I28" s="378"/>
      <c r="J28" s="204"/>
      <c r="K28" s="377"/>
      <c r="L28" s="378"/>
      <c r="M28" s="375">
        <v>47888</v>
      </c>
      <c r="N28" s="376"/>
      <c r="O28" s="200">
        <v>123</v>
      </c>
      <c r="P28" s="377"/>
      <c r="Q28" s="379"/>
      <c r="R28" s="378"/>
      <c r="S28" s="375">
        <v>3734</v>
      </c>
      <c r="T28" s="376"/>
      <c r="U28" s="205">
        <v>51745</v>
      </c>
      <c r="V28" s="375">
        <v>51745</v>
      </c>
      <c r="W28" s="376"/>
    </row>
    <row r="29" spans="1:23" s="17" customFormat="1" ht="28.5" customHeight="1">
      <c r="A29" s="197" t="s">
        <v>341</v>
      </c>
      <c r="B29" s="365">
        <v>361450</v>
      </c>
      <c r="C29" s="366"/>
      <c r="D29" s="205">
        <v>157502</v>
      </c>
      <c r="E29" s="380"/>
      <c r="F29" s="381"/>
      <c r="G29" s="382"/>
      <c r="H29" s="365">
        <v>18330</v>
      </c>
      <c r="I29" s="366"/>
      <c r="J29" s="205">
        <v>537282</v>
      </c>
      <c r="K29" s="365">
        <v>537282</v>
      </c>
      <c r="L29" s="366"/>
      <c r="M29" s="365">
        <f>SUM(M26:M28)</f>
        <v>539148</v>
      </c>
      <c r="N29" s="366"/>
      <c r="O29" s="205">
        <f>SUM(O26:O28)</f>
        <v>156275</v>
      </c>
      <c r="P29" s="380"/>
      <c r="Q29" s="381"/>
      <c r="R29" s="382"/>
      <c r="S29" s="365">
        <v>28840</v>
      </c>
      <c r="T29" s="366"/>
      <c r="U29" s="205">
        <f>SUM(U26:U28)</f>
        <v>724263</v>
      </c>
      <c r="V29" s="365">
        <f>SUM(V26:V28)</f>
        <v>724263</v>
      </c>
      <c r="W29" s="366"/>
    </row>
  </sheetData>
  <sheetProtection/>
  <mergeCells count="45">
    <mergeCell ref="V26:W26"/>
    <mergeCell ref="V27:W27"/>
    <mergeCell ref="V28:W28"/>
    <mergeCell ref="V29:W29"/>
    <mergeCell ref="M29:N29"/>
    <mergeCell ref="P26:R26"/>
    <mergeCell ref="P27:R27"/>
    <mergeCell ref="P28:R28"/>
    <mergeCell ref="P29:R29"/>
    <mergeCell ref="S26:T26"/>
    <mergeCell ref="S27:T27"/>
    <mergeCell ref="S28:T28"/>
    <mergeCell ref="S29:T29"/>
    <mergeCell ref="K26:L26"/>
    <mergeCell ref="K27:L27"/>
    <mergeCell ref="K28:L28"/>
    <mergeCell ref="K29:L29"/>
    <mergeCell ref="H27:I27"/>
    <mergeCell ref="M8:N8"/>
    <mergeCell ref="M26:N26"/>
    <mergeCell ref="M27:N27"/>
    <mergeCell ref="M28:N28"/>
    <mergeCell ref="E28:G28"/>
    <mergeCell ref="E26:G26"/>
    <mergeCell ref="H28:I28"/>
    <mergeCell ref="V8:W8"/>
    <mergeCell ref="B26:C26"/>
    <mergeCell ref="B27:C27"/>
    <mergeCell ref="B28:C28"/>
    <mergeCell ref="B29:C29"/>
    <mergeCell ref="E27:G27"/>
    <mergeCell ref="K8:L8"/>
    <mergeCell ref="E8:F8"/>
    <mergeCell ref="E29:G29"/>
    <mergeCell ref="H26:I26"/>
    <mergeCell ref="A7:A9"/>
    <mergeCell ref="H29:I29"/>
    <mergeCell ref="Q2:W2"/>
    <mergeCell ref="R1:W1"/>
    <mergeCell ref="A4:W4"/>
    <mergeCell ref="B7:L7"/>
    <mergeCell ref="M7:W7"/>
    <mergeCell ref="B8:C8"/>
    <mergeCell ref="H8:I8"/>
    <mergeCell ref="S8:T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C34">
      <selection activeCell="A2" sqref="A2:M2"/>
    </sheetView>
  </sheetViews>
  <sheetFormatPr defaultColWidth="9.00390625" defaultRowHeight="12.75"/>
  <cols>
    <col min="1" max="1" width="56.875" style="0" customWidth="1"/>
    <col min="2" max="7" width="15.75390625" style="0" customWidth="1"/>
    <col min="8" max="8" width="15.875" style="0" customWidth="1"/>
    <col min="9" max="9" width="15.75390625" style="0" customWidth="1"/>
    <col min="10" max="10" width="15.25390625" style="0" customWidth="1"/>
    <col min="11" max="11" width="13.75390625" style="0" customWidth="1"/>
    <col min="12" max="12" width="17.25390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1" spans="11:13" ht="12.75">
      <c r="K1" s="252" t="s">
        <v>451</v>
      </c>
      <c r="L1" s="252"/>
      <c r="M1" s="252"/>
    </row>
    <row r="2" spans="1:13" ht="12.75">
      <c r="A2" s="252" t="s">
        <v>297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5" ht="12.75">
      <c r="A3" s="248"/>
      <c r="B3" s="248"/>
      <c r="C3" s="248"/>
      <c r="D3" s="248"/>
      <c r="E3" s="248"/>
    </row>
    <row r="4" spans="1:7" ht="12.75" customHeight="1">
      <c r="A4" s="385"/>
      <c r="B4" s="385"/>
      <c r="C4" s="385"/>
      <c r="D4" s="385"/>
      <c r="E4" s="385"/>
      <c r="F4" s="386"/>
      <c r="G4" s="386"/>
    </row>
    <row r="5" spans="1:13" ht="18" customHeight="1">
      <c r="A5" s="384" t="s">
        <v>246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14.25" customHeigh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ht="14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 t="s">
        <v>1</v>
      </c>
    </row>
    <row r="8" spans="1:13" ht="15" customHeight="1">
      <c r="A8" s="122"/>
      <c r="B8" s="358" t="s">
        <v>241</v>
      </c>
      <c r="C8" s="246"/>
      <c r="D8" s="246"/>
      <c r="E8" s="246"/>
      <c r="F8" s="246"/>
      <c r="G8" s="246"/>
      <c r="H8" s="358" t="s">
        <v>251</v>
      </c>
      <c r="I8" s="358"/>
      <c r="J8" s="358"/>
      <c r="K8" s="358"/>
      <c r="L8" s="358"/>
      <c r="M8" s="358"/>
    </row>
    <row r="9" spans="1:13" ht="15" customHeight="1">
      <c r="A9" s="258" t="s">
        <v>30</v>
      </c>
      <c r="B9" s="258" t="s">
        <v>5</v>
      </c>
      <c r="C9" s="279" t="s">
        <v>158</v>
      </c>
      <c r="D9" s="280"/>
      <c r="E9" s="280"/>
      <c r="F9" s="280"/>
      <c r="G9" s="304" t="s">
        <v>31</v>
      </c>
      <c r="H9" s="258" t="s">
        <v>5</v>
      </c>
      <c r="I9" s="279" t="s">
        <v>158</v>
      </c>
      <c r="J9" s="280"/>
      <c r="K9" s="280"/>
      <c r="L9" s="280"/>
      <c r="M9" s="304" t="s">
        <v>31</v>
      </c>
    </row>
    <row r="10" spans="1:13" ht="68.25" customHeight="1">
      <c r="A10" s="258"/>
      <c r="B10" s="305"/>
      <c r="C10" s="62" t="s">
        <v>159</v>
      </c>
      <c r="D10" s="62" t="s">
        <v>160</v>
      </c>
      <c r="E10" s="62" t="s">
        <v>161</v>
      </c>
      <c r="F10" s="62" t="s">
        <v>162</v>
      </c>
      <c r="G10" s="305"/>
      <c r="H10" s="305"/>
      <c r="I10" s="62" t="s">
        <v>159</v>
      </c>
      <c r="J10" s="62" t="s">
        <v>160</v>
      </c>
      <c r="K10" s="62" t="s">
        <v>161</v>
      </c>
      <c r="L10" s="62" t="s">
        <v>162</v>
      </c>
      <c r="M10" s="305"/>
    </row>
    <row r="11" spans="1:15" ht="13.5" customHeight="1">
      <c r="A11" s="44" t="s">
        <v>56</v>
      </c>
      <c r="B11" s="133">
        <v>34507</v>
      </c>
      <c r="C11" s="168">
        <v>100270</v>
      </c>
      <c r="D11" s="168">
        <v>106387</v>
      </c>
      <c r="E11" s="168">
        <v>99119</v>
      </c>
      <c r="F11" s="133">
        <v>10524</v>
      </c>
      <c r="G11" s="133">
        <f>SUM(B11:F11)</f>
        <v>350807</v>
      </c>
      <c r="H11" s="133">
        <v>108632</v>
      </c>
      <c r="I11" s="168">
        <v>112543</v>
      </c>
      <c r="J11" s="168">
        <v>249065</v>
      </c>
      <c r="K11" s="168">
        <v>100067</v>
      </c>
      <c r="L11" s="133">
        <v>15457</v>
      </c>
      <c r="M11" s="133">
        <f>SUM(H11:L11)</f>
        <v>585764</v>
      </c>
      <c r="O11" s="1"/>
    </row>
    <row r="12" spans="1:15" ht="13.5" customHeight="1">
      <c r="A12" s="63" t="s">
        <v>57</v>
      </c>
      <c r="B12" s="133">
        <v>8803</v>
      </c>
      <c r="C12" s="133">
        <v>29023</v>
      </c>
      <c r="D12" s="133">
        <v>22262</v>
      </c>
      <c r="E12" s="133">
        <v>26760</v>
      </c>
      <c r="F12" s="133">
        <v>2842</v>
      </c>
      <c r="G12" s="133">
        <f>SUM(B12:F12)</f>
        <v>89690</v>
      </c>
      <c r="H12" s="133">
        <v>23586</v>
      </c>
      <c r="I12" s="133">
        <v>32009</v>
      </c>
      <c r="J12" s="133">
        <v>42235</v>
      </c>
      <c r="K12" s="133">
        <v>27082</v>
      </c>
      <c r="L12" s="133">
        <v>4184</v>
      </c>
      <c r="M12" s="133">
        <f aca="true" t="shared" si="0" ref="M12:M49">SUM(H12:L12)</f>
        <v>129096</v>
      </c>
      <c r="O12" s="1"/>
    </row>
    <row r="13" spans="1:15" ht="13.5" customHeight="1">
      <c r="A13" s="44" t="s">
        <v>137</v>
      </c>
      <c r="B13" s="133">
        <v>53250</v>
      </c>
      <c r="C13" s="133">
        <v>55725</v>
      </c>
      <c r="D13" s="133">
        <v>108944</v>
      </c>
      <c r="E13" s="133">
        <v>31623</v>
      </c>
      <c r="F13" s="133">
        <v>4964</v>
      </c>
      <c r="G13" s="133">
        <v>254506</v>
      </c>
      <c r="H13" s="133">
        <v>141799</v>
      </c>
      <c r="I13" s="133">
        <v>52543</v>
      </c>
      <c r="J13" s="133">
        <v>116840</v>
      </c>
      <c r="K13" s="133">
        <v>28661</v>
      </c>
      <c r="L13" s="133">
        <v>7002</v>
      </c>
      <c r="M13" s="133">
        <f t="shared" si="0"/>
        <v>346845</v>
      </c>
      <c r="O13" s="1"/>
    </row>
    <row r="14" spans="1:15" ht="13.5" customHeight="1">
      <c r="A14" s="70" t="s">
        <v>139</v>
      </c>
      <c r="B14" s="133"/>
      <c r="C14" s="133"/>
      <c r="D14" s="133">
        <v>114504</v>
      </c>
      <c r="E14" s="133"/>
      <c r="F14" s="133"/>
      <c r="G14" s="133">
        <f>SUM(B14:F14)</f>
        <v>114504</v>
      </c>
      <c r="H14" s="133"/>
      <c r="I14" s="133"/>
      <c r="J14" s="133">
        <v>119704</v>
      </c>
      <c r="K14" s="133"/>
      <c r="L14" s="133"/>
      <c r="M14" s="133">
        <f t="shared" si="0"/>
        <v>119704</v>
      </c>
      <c r="O14" s="1"/>
    </row>
    <row r="15" spans="1:15" ht="13.5" customHeight="1">
      <c r="A15" s="44" t="s">
        <v>138</v>
      </c>
      <c r="B15" s="133">
        <v>40342</v>
      </c>
      <c r="C15" s="133"/>
      <c r="D15" s="133"/>
      <c r="E15" s="133"/>
      <c r="F15" s="133"/>
      <c r="G15" s="133">
        <v>40342</v>
      </c>
      <c r="H15" s="133">
        <v>132884</v>
      </c>
      <c r="I15" s="133"/>
      <c r="J15" s="133"/>
      <c r="K15" s="133"/>
      <c r="L15" s="133"/>
      <c r="M15" s="133">
        <f t="shared" si="0"/>
        <v>132884</v>
      </c>
      <c r="O15" s="1"/>
    </row>
    <row r="16" spans="1:15" ht="13.5" customHeight="1">
      <c r="A16" s="71" t="s">
        <v>140</v>
      </c>
      <c r="B16" s="133"/>
      <c r="C16" s="133"/>
      <c r="D16" s="133"/>
      <c r="E16" s="133"/>
      <c r="F16" s="133"/>
      <c r="G16" s="133"/>
      <c r="H16" s="133">
        <v>1383</v>
      </c>
      <c r="I16" s="133"/>
      <c r="J16" s="133"/>
      <c r="K16" s="133"/>
      <c r="L16" s="133"/>
      <c r="M16" s="133">
        <f t="shared" si="0"/>
        <v>1383</v>
      </c>
      <c r="O16" s="1"/>
    </row>
    <row r="17" spans="1:15" ht="13.5" customHeight="1">
      <c r="A17" s="72" t="s">
        <v>247</v>
      </c>
      <c r="B17" s="169"/>
      <c r="C17" s="169"/>
      <c r="D17" s="133"/>
      <c r="E17" s="133"/>
      <c r="F17" s="133"/>
      <c r="G17" s="133"/>
      <c r="H17" s="169">
        <v>66410</v>
      </c>
      <c r="I17" s="169"/>
      <c r="J17" s="133"/>
      <c r="K17" s="133"/>
      <c r="L17" s="133"/>
      <c r="M17" s="133">
        <f t="shared" si="0"/>
        <v>66410</v>
      </c>
      <c r="O17" s="1"/>
    </row>
    <row r="18" spans="1:15" ht="13.5" customHeight="1">
      <c r="A18" s="73"/>
      <c r="B18" s="170"/>
      <c r="C18" s="170"/>
      <c r="D18" s="133"/>
      <c r="E18" s="133"/>
      <c r="F18" s="133"/>
      <c r="G18" s="133"/>
      <c r="H18" s="170"/>
      <c r="I18" s="170"/>
      <c r="J18" s="133"/>
      <c r="K18" s="133"/>
      <c r="L18" s="133"/>
      <c r="M18" s="133">
        <f t="shared" si="0"/>
        <v>0</v>
      </c>
      <c r="O18" s="1"/>
    </row>
    <row r="19" spans="1:15" ht="13.5" customHeight="1">
      <c r="A19" s="74" t="s">
        <v>141</v>
      </c>
      <c r="B19" s="170">
        <f>SUM(B11:B15)</f>
        <v>136902</v>
      </c>
      <c r="C19" s="170">
        <f>SUM(C11:C15)</f>
        <v>185018</v>
      </c>
      <c r="D19" s="170">
        <f>SUM(D11:D15)</f>
        <v>352097</v>
      </c>
      <c r="E19" s="170">
        <f>SUM(E11:E15)</f>
        <v>157502</v>
      </c>
      <c r="F19" s="170">
        <f>SUM(F11:F15)</f>
        <v>18330</v>
      </c>
      <c r="G19" s="133">
        <f>SUM(B19:F19)</f>
        <v>849849</v>
      </c>
      <c r="H19" s="170">
        <f>SUM(H11+H12+H13+H15)</f>
        <v>406901</v>
      </c>
      <c r="I19" s="170">
        <f>SUM(I11+I12+I13+I15)</f>
        <v>197095</v>
      </c>
      <c r="J19" s="170">
        <f>SUM(J11:J18)</f>
        <v>527844</v>
      </c>
      <c r="K19" s="170">
        <f>SUM(K11:K18)</f>
        <v>155810</v>
      </c>
      <c r="L19" s="170">
        <f>SUM(L11:L18)</f>
        <v>26643</v>
      </c>
      <c r="M19" s="133">
        <f t="shared" si="0"/>
        <v>1314293</v>
      </c>
      <c r="O19" s="1"/>
    </row>
    <row r="20" spans="1:15" ht="13.5" customHeight="1">
      <c r="A20" s="75"/>
      <c r="B20" s="170"/>
      <c r="C20" s="170"/>
      <c r="D20" s="133"/>
      <c r="E20" s="133"/>
      <c r="F20" s="133"/>
      <c r="G20" s="133"/>
      <c r="H20" s="170"/>
      <c r="I20" s="170"/>
      <c r="J20" s="133"/>
      <c r="K20" s="133"/>
      <c r="L20" s="133"/>
      <c r="M20" s="133">
        <f t="shared" si="0"/>
        <v>0</v>
      </c>
      <c r="O20" s="1"/>
    </row>
    <row r="21" spans="1:15" ht="13.5" customHeight="1">
      <c r="A21" s="76" t="s">
        <v>64</v>
      </c>
      <c r="B21" s="133"/>
      <c r="C21" s="170"/>
      <c r="D21" s="133"/>
      <c r="E21" s="133"/>
      <c r="F21" s="133"/>
      <c r="G21" s="133">
        <f>SUM(B21:F21)</f>
        <v>0</v>
      </c>
      <c r="H21" s="133"/>
      <c r="I21" s="170"/>
      <c r="J21" s="133"/>
      <c r="K21" s="133"/>
      <c r="L21" s="133"/>
      <c r="M21" s="133">
        <f t="shared" si="0"/>
        <v>0</v>
      </c>
      <c r="O21" s="1"/>
    </row>
    <row r="22" spans="1:15" ht="13.5" customHeight="1">
      <c r="A22" s="76" t="s">
        <v>65</v>
      </c>
      <c r="B22" s="133"/>
      <c r="C22" s="170"/>
      <c r="D22" s="133"/>
      <c r="E22" s="133"/>
      <c r="F22" s="133"/>
      <c r="G22" s="133">
        <f aca="true" t="shared" si="1" ref="G22:G27">SUM(B22:F22)</f>
        <v>0</v>
      </c>
      <c r="H22" s="133"/>
      <c r="I22" s="170"/>
      <c r="J22" s="133"/>
      <c r="K22" s="133"/>
      <c r="L22" s="133"/>
      <c r="M22" s="133">
        <f t="shared" si="0"/>
        <v>0</v>
      </c>
      <c r="O22" s="1"/>
    </row>
    <row r="23" spans="1:15" ht="13.5" customHeight="1">
      <c r="A23" s="77" t="s">
        <v>66</v>
      </c>
      <c r="B23" s="171"/>
      <c r="C23" s="170"/>
      <c r="D23" s="133"/>
      <c r="E23" s="133"/>
      <c r="F23" s="133"/>
      <c r="G23" s="133">
        <f t="shared" si="1"/>
        <v>0</v>
      </c>
      <c r="H23" s="171"/>
      <c r="I23" s="170"/>
      <c r="J23" s="133"/>
      <c r="K23" s="133"/>
      <c r="L23" s="133"/>
      <c r="M23" s="133">
        <f t="shared" si="0"/>
        <v>0</v>
      </c>
      <c r="O23" s="1"/>
    </row>
    <row r="24" spans="1:15" ht="13.5" customHeight="1">
      <c r="A24" s="76" t="s">
        <v>67</v>
      </c>
      <c r="B24" s="133"/>
      <c r="C24" s="170"/>
      <c r="D24" s="133"/>
      <c r="E24" s="133"/>
      <c r="F24" s="133"/>
      <c r="G24" s="133">
        <f t="shared" si="1"/>
        <v>0</v>
      </c>
      <c r="H24" s="133"/>
      <c r="I24" s="170"/>
      <c r="J24" s="133"/>
      <c r="K24" s="133"/>
      <c r="L24" s="133"/>
      <c r="M24" s="133">
        <f t="shared" si="0"/>
        <v>0</v>
      </c>
      <c r="O24" s="1"/>
    </row>
    <row r="25" spans="1:15" ht="13.5" customHeight="1">
      <c r="A25" s="76" t="s">
        <v>68</v>
      </c>
      <c r="B25" s="133">
        <v>594258</v>
      </c>
      <c r="C25" s="170"/>
      <c r="D25" s="133"/>
      <c r="E25" s="133"/>
      <c r="F25" s="133"/>
      <c r="G25" s="133">
        <f t="shared" si="1"/>
        <v>594258</v>
      </c>
      <c r="H25" s="133">
        <v>594516</v>
      </c>
      <c r="I25" s="170"/>
      <c r="J25" s="133"/>
      <c r="K25" s="133"/>
      <c r="L25" s="133"/>
      <c r="M25" s="133">
        <f t="shared" si="0"/>
        <v>594516</v>
      </c>
      <c r="O25" s="1"/>
    </row>
    <row r="26" spans="1:15" ht="13.5" customHeight="1">
      <c r="A26" s="76" t="s">
        <v>69</v>
      </c>
      <c r="B26" s="133"/>
      <c r="C26" s="170"/>
      <c r="D26" s="133"/>
      <c r="E26" s="133"/>
      <c r="F26" s="133"/>
      <c r="G26" s="133">
        <f t="shared" si="1"/>
        <v>0</v>
      </c>
      <c r="H26" s="133"/>
      <c r="I26" s="170"/>
      <c r="J26" s="133"/>
      <c r="K26" s="133"/>
      <c r="L26" s="133"/>
      <c r="M26" s="133">
        <f t="shared" si="0"/>
        <v>0</v>
      </c>
      <c r="O26" s="1"/>
    </row>
    <row r="27" spans="1:15" ht="13.5" customHeight="1">
      <c r="A27" s="76" t="s">
        <v>70</v>
      </c>
      <c r="B27" s="133"/>
      <c r="C27" s="170"/>
      <c r="D27" s="133"/>
      <c r="E27" s="133"/>
      <c r="F27" s="133"/>
      <c r="G27" s="133">
        <f t="shared" si="1"/>
        <v>0</v>
      </c>
      <c r="H27" s="133"/>
      <c r="I27" s="170"/>
      <c r="J27" s="133"/>
      <c r="K27" s="133"/>
      <c r="L27" s="133"/>
      <c r="M27" s="133">
        <f t="shared" si="0"/>
        <v>0</v>
      </c>
      <c r="O27" s="1"/>
    </row>
    <row r="28" spans="1:15" ht="13.5" customHeight="1">
      <c r="A28" s="76" t="s">
        <v>71</v>
      </c>
      <c r="B28" s="133">
        <f>SUM(B21:B27)</f>
        <v>594258</v>
      </c>
      <c r="C28" s="133">
        <f>SUM(C21:C27)</f>
        <v>0</v>
      </c>
      <c r="D28" s="133">
        <f>SUM(D21:D27)</f>
        <v>0</v>
      </c>
      <c r="E28" s="133">
        <f>SUM(E21:E27)</f>
        <v>0</v>
      </c>
      <c r="F28" s="133">
        <f>SUM(F21:F27)</f>
        <v>0</v>
      </c>
      <c r="G28" s="133">
        <f>SUM(B28:F28)</f>
        <v>594258</v>
      </c>
      <c r="H28" s="133">
        <f>SUM(H21:H27)</f>
        <v>594516</v>
      </c>
      <c r="I28" s="133">
        <v>0</v>
      </c>
      <c r="J28" s="133">
        <v>0</v>
      </c>
      <c r="K28" s="133">
        <v>0</v>
      </c>
      <c r="L28" s="133">
        <v>0</v>
      </c>
      <c r="M28" s="133">
        <f t="shared" si="0"/>
        <v>594516</v>
      </c>
      <c r="O28" s="1"/>
    </row>
    <row r="29" spans="1:15" ht="13.5" customHeight="1">
      <c r="A29" s="75"/>
      <c r="B29" s="170"/>
      <c r="C29" s="170"/>
      <c r="D29" s="133"/>
      <c r="E29" s="133"/>
      <c r="F29" s="133"/>
      <c r="G29" s="133"/>
      <c r="H29" s="170"/>
      <c r="I29" s="170"/>
      <c r="J29" s="133"/>
      <c r="K29" s="133"/>
      <c r="L29" s="133"/>
      <c r="M29" s="133">
        <f t="shared" si="0"/>
        <v>0</v>
      </c>
      <c r="O29" s="1"/>
    </row>
    <row r="30" spans="1:15" ht="13.5" customHeight="1">
      <c r="A30" s="76" t="s">
        <v>39</v>
      </c>
      <c r="B30" s="170">
        <f>B19+B28</f>
        <v>731160</v>
      </c>
      <c r="C30" s="170">
        <f>C19+C28</f>
        <v>185018</v>
      </c>
      <c r="D30" s="170">
        <f>D19+D28</f>
        <v>352097</v>
      </c>
      <c r="E30" s="170">
        <f>E19+E28</f>
        <v>157502</v>
      </c>
      <c r="F30" s="170">
        <f>F19+F28</f>
        <v>18330</v>
      </c>
      <c r="G30" s="133">
        <f>SUM(B30:F30)</f>
        <v>1444107</v>
      </c>
      <c r="H30" s="170">
        <f>SUM(H19+H28)</f>
        <v>1001417</v>
      </c>
      <c r="I30" s="170">
        <f>SUM(I19+I28)</f>
        <v>197095</v>
      </c>
      <c r="J30" s="170">
        <f>SUM(J19+J28)</f>
        <v>527844</v>
      </c>
      <c r="K30" s="170">
        <f>SUM(K19+K28)</f>
        <v>155810</v>
      </c>
      <c r="L30" s="170">
        <f>SUM(L19+L28)</f>
        <v>26643</v>
      </c>
      <c r="M30" s="133">
        <f t="shared" si="0"/>
        <v>1908809</v>
      </c>
      <c r="O30" s="1"/>
    </row>
    <row r="31" spans="1:15" ht="13.5" customHeight="1">
      <c r="A31" s="75"/>
      <c r="B31" s="170"/>
      <c r="C31" s="170"/>
      <c r="D31" s="133"/>
      <c r="E31" s="133"/>
      <c r="F31" s="133"/>
      <c r="G31" s="133"/>
      <c r="H31" s="170"/>
      <c r="I31" s="170"/>
      <c r="J31" s="133"/>
      <c r="K31" s="133"/>
      <c r="L31" s="133"/>
      <c r="M31" s="133">
        <f t="shared" si="0"/>
        <v>0</v>
      </c>
      <c r="O31" s="1"/>
    </row>
    <row r="32" spans="1:15" ht="13.5" customHeight="1">
      <c r="A32" s="76" t="s">
        <v>72</v>
      </c>
      <c r="B32" s="133">
        <v>120214</v>
      </c>
      <c r="C32" s="170">
        <v>7220</v>
      </c>
      <c r="D32" s="133">
        <v>9353</v>
      </c>
      <c r="E32" s="133"/>
      <c r="F32" s="133"/>
      <c r="G32" s="133">
        <f>SUM(B32:F32)</f>
        <v>136787</v>
      </c>
      <c r="H32" s="133">
        <v>430779</v>
      </c>
      <c r="I32" s="170">
        <v>7220</v>
      </c>
      <c r="J32" s="133">
        <v>11304</v>
      </c>
      <c r="K32" s="133">
        <v>465</v>
      </c>
      <c r="L32" s="133">
        <v>2197</v>
      </c>
      <c r="M32" s="133">
        <f t="shared" si="0"/>
        <v>451965</v>
      </c>
      <c r="O32" s="1"/>
    </row>
    <row r="33" spans="1:15" ht="13.5" customHeight="1">
      <c r="A33" s="76" t="s">
        <v>73</v>
      </c>
      <c r="B33" s="133"/>
      <c r="C33" s="170"/>
      <c r="D33" s="133"/>
      <c r="E33" s="133"/>
      <c r="F33" s="133"/>
      <c r="G33" s="133">
        <f>SUM(B33:F33)</f>
        <v>0</v>
      </c>
      <c r="H33" s="133">
        <v>31100</v>
      </c>
      <c r="I33" s="170"/>
      <c r="J33" s="133"/>
      <c r="K33" s="133"/>
      <c r="L33" s="133"/>
      <c r="M33" s="133">
        <f t="shared" si="0"/>
        <v>31100</v>
      </c>
      <c r="O33" s="1"/>
    </row>
    <row r="34" spans="1:15" ht="13.5" customHeight="1">
      <c r="A34" s="77" t="s">
        <v>142</v>
      </c>
      <c r="B34" s="171"/>
      <c r="C34" s="170"/>
      <c r="D34" s="133"/>
      <c r="E34" s="133"/>
      <c r="F34" s="133"/>
      <c r="G34" s="133">
        <f>SUM(B34:F34)</f>
        <v>0</v>
      </c>
      <c r="H34" s="171">
        <v>1711</v>
      </c>
      <c r="I34" s="170"/>
      <c r="J34" s="133"/>
      <c r="K34" s="133"/>
      <c r="L34" s="133"/>
      <c r="M34" s="133">
        <f t="shared" si="0"/>
        <v>1711</v>
      </c>
      <c r="O34" s="1"/>
    </row>
    <row r="35" spans="1:15" ht="13.5" customHeight="1">
      <c r="A35" s="183" t="s">
        <v>349</v>
      </c>
      <c r="B35" s="171"/>
      <c r="C35" s="170"/>
      <c r="D35" s="133"/>
      <c r="E35" s="133"/>
      <c r="F35" s="133"/>
      <c r="G35" s="133"/>
      <c r="H35" s="171">
        <v>1711</v>
      </c>
      <c r="I35" s="170"/>
      <c r="J35" s="133"/>
      <c r="K35" s="133"/>
      <c r="L35" s="133"/>
      <c r="M35" s="133">
        <f t="shared" si="0"/>
        <v>1711</v>
      </c>
      <c r="O35" s="1"/>
    </row>
    <row r="36" spans="1:15" ht="13.5" customHeight="1">
      <c r="A36" s="74" t="s">
        <v>143</v>
      </c>
      <c r="B36" s="133">
        <f>SUM(B32:B34)</f>
        <v>120214</v>
      </c>
      <c r="C36" s="133">
        <f>SUM(C32:C34)</f>
        <v>7220</v>
      </c>
      <c r="D36" s="133">
        <f>SUM(D32:D34)</f>
        <v>9353</v>
      </c>
      <c r="E36" s="133">
        <f>SUM(E32:E34)</f>
        <v>0</v>
      </c>
      <c r="F36" s="133">
        <f>SUM(F32:F34)</f>
        <v>0</v>
      </c>
      <c r="G36" s="133">
        <f>SUM(B36:F36)</f>
        <v>136787</v>
      </c>
      <c r="H36" s="133">
        <f>SUM(H32+H33+H34)</f>
        <v>463590</v>
      </c>
      <c r="I36" s="133">
        <f>SUM(I32+I33+I34)</f>
        <v>7220</v>
      </c>
      <c r="J36" s="133">
        <f>SUM(J32+J33+J34)</f>
        <v>11304</v>
      </c>
      <c r="K36" s="133">
        <f>SUM(K32+K33+K34)</f>
        <v>465</v>
      </c>
      <c r="L36" s="133">
        <f>SUM(L32+L33+L34)</f>
        <v>2197</v>
      </c>
      <c r="M36" s="133">
        <f t="shared" si="0"/>
        <v>484776</v>
      </c>
      <c r="O36" s="1"/>
    </row>
    <row r="37" spans="1:15" ht="13.5" customHeight="1">
      <c r="A37" s="75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>
        <f t="shared" si="0"/>
        <v>0</v>
      </c>
      <c r="O37" s="1"/>
    </row>
    <row r="38" spans="1:15" ht="13.5" customHeight="1">
      <c r="A38" s="76" t="s">
        <v>64</v>
      </c>
      <c r="B38" s="133"/>
      <c r="C38" s="133"/>
      <c r="D38" s="133"/>
      <c r="E38" s="133"/>
      <c r="F38" s="133"/>
      <c r="G38" s="133">
        <f>SUM(B38:F38)</f>
        <v>0</v>
      </c>
      <c r="H38" s="133"/>
      <c r="I38" s="133"/>
      <c r="J38" s="133"/>
      <c r="K38" s="133"/>
      <c r="L38" s="133"/>
      <c r="M38" s="133">
        <f t="shared" si="0"/>
        <v>0</v>
      </c>
      <c r="O38" s="1"/>
    </row>
    <row r="39" spans="1:15" ht="13.5" customHeight="1">
      <c r="A39" s="76" t="s">
        <v>65</v>
      </c>
      <c r="B39" s="133"/>
      <c r="C39" s="133"/>
      <c r="D39" s="133"/>
      <c r="E39" s="133"/>
      <c r="F39" s="133"/>
      <c r="G39" s="133">
        <f aca="true" t="shared" si="2" ref="G39:G44">SUM(B39:F39)</f>
        <v>0</v>
      </c>
      <c r="H39" s="133"/>
      <c r="I39" s="133"/>
      <c r="J39" s="133"/>
      <c r="K39" s="133"/>
      <c r="L39" s="133"/>
      <c r="M39" s="133">
        <f t="shared" si="0"/>
        <v>0</v>
      </c>
      <c r="O39" s="1"/>
    </row>
    <row r="40" spans="1:15" ht="13.5" customHeight="1">
      <c r="A40" s="77" t="s">
        <v>66</v>
      </c>
      <c r="B40" s="133"/>
      <c r="C40" s="133"/>
      <c r="D40" s="133"/>
      <c r="E40" s="133"/>
      <c r="F40" s="133"/>
      <c r="G40" s="133">
        <f t="shared" si="2"/>
        <v>0</v>
      </c>
      <c r="H40" s="133"/>
      <c r="I40" s="133"/>
      <c r="J40" s="133"/>
      <c r="K40" s="133"/>
      <c r="L40" s="133"/>
      <c r="M40" s="133">
        <f t="shared" si="0"/>
        <v>0</v>
      </c>
      <c r="O40" s="1"/>
    </row>
    <row r="41" spans="1:15" ht="13.5" customHeight="1">
      <c r="A41" s="76" t="s">
        <v>67</v>
      </c>
      <c r="B41" s="133"/>
      <c r="C41" s="133"/>
      <c r="D41" s="133"/>
      <c r="E41" s="133"/>
      <c r="F41" s="133"/>
      <c r="G41" s="133">
        <f t="shared" si="2"/>
        <v>0</v>
      </c>
      <c r="H41" s="133"/>
      <c r="I41" s="133"/>
      <c r="J41" s="133"/>
      <c r="K41" s="133"/>
      <c r="L41" s="133"/>
      <c r="M41" s="133">
        <f t="shared" si="0"/>
        <v>0</v>
      </c>
      <c r="O41" s="1"/>
    </row>
    <row r="42" spans="1:15" ht="13.5" customHeight="1">
      <c r="A42" s="76" t="s">
        <v>68</v>
      </c>
      <c r="B42" s="133"/>
      <c r="C42" s="170"/>
      <c r="D42" s="133"/>
      <c r="E42" s="133"/>
      <c r="F42" s="133"/>
      <c r="G42" s="133">
        <f t="shared" si="2"/>
        <v>0</v>
      </c>
      <c r="H42" s="133">
        <v>1747</v>
      </c>
      <c r="I42" s="170"/>
      <c r="J42" s="133"/>
      <c r="K42" s="133"/>
      <c r="L42" s="133"/>
      <c r="M42" s="133">
        <f t="shared" si="0"/>
        <v>1747</v>
      </c>
      <c r="O42" s="1"/>
    </row>
    <row r="43" spans="1:15" ht="13.5" customHeight="1">
      <c r="A43" s="76" t="s">
        <v>69</v>
      </c>
      <c r="B43" s="133"/>
      <c r="C43" s="133"/>
      <c r="D43" s="133"/>
      <c r="E43" s="133"/>
      <c r="F43" s="133"/>
      <c r="G43" s="133">
        <f t="shared" si="2"/>
        <v>0</v>
      </c>
      <c r="H43" s="133"/>
      <c r="I43" s="133"/>
      <c r="J43" s="133"/>
      <c r="K43" s="133"/>
      <c r="L43" s="133"/>
      <c r="M43" s="133">
        <f t="shared" si="0"/>
        <v>0</v>
      </c>
      <c r="O43" s="1"/>
    </row>
    <row r="44" spans="1:15" ht="13.5" customHeight="1">
      <c r="A44" s="76" t="s">
        <v>70</v>
      </c>
      <c r="B44" s="133"/>
      <c r="C44" s="133"/>
      <c r="D44" s="133"/>
      <c r="E44" s="133"/>
      <c r="F44" s="133"/>
      <c r="G44" s="133">
        <f t="shared" si="2"/>
        <v>0</v>
      </c>
      <c r="H44" s="133"/>
      <c r="I44" s="133"/>
      <c r="J44" s="133"/>
      <c r="K44" s="133"/>
      <c r="L44" s="133"/>
      <c r="M44" s="133">
        <f t="shared" si="0"/>
        <v>0</v>
      </c>
      <c r="O44" s="1"/>
    </row>
    <row r="45" spans="1:15" ht="13.5" customHeight="1">
      <c r="A45" s="78" t="s">
        <v>76</v>
      </c>
      <c r="B45" s="133">
        <f>SUM(B38:B44)</f>
        <v>0</v>
      </c>
      <c r="C45" s="133">
        <f>SUM(C38:C44)</f>
        <v>0</v>
      </c>
      <c r="D45" s="133">
        <f>SUM(D38:D44)</f>
        <v>0</v>
      </c>
      <c r="E45" s="133">
        <f>SUM(E38:E44)</f>
        <v>0</v>
      </c>
      <c r="F45" s="133">
        <f>SUM(F38:F44)</f>
        <v>0</v>
      </c>
      <c r="G45" s="133">
        <f>SUM(B45:F45)</f>
        <v>0</v>
      </c>
      <c r="H45" s="133">
        <f>SUM(H38:H44)</f>
        <v>1747</v>
      </c>
      <c r="I45" s="133"/>
      <c r="J45" s="133"/>
      <c r="K45" s="133"/>
      <c r="L45" s="133"/>
      <c r="M45" s="133">
        <f t="shared" si="0"/>
        <v>1747</v>
      </c>
      <c r="O45" s="1"/>
    </row>
    <row r="46" spans="1:15" ht="13.5" customHeight="1">
      <c r="A46" s="4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>
        <f t="shared" si="0"/>
        <v>0</v>
      </c>
      <c r="O46" s="1"/>
    </row>
    <row r="47" spans="1:13" ht="13.5" customHeight="1">
      <c r="A47" s="78" t="s">
        <v>219</v>
      </c>
      <c r="B47" s="133">
        <f>B36+B45</f>
        <v>120214</v>
      </c>
      <c r="C47" s="133">
        <f>C36+C45</f>
        <v>7220</v>
      </c>
      <c r="D47" s="133">
        <f>D36+D45</f>
        <v>9353</v>
      </c>
      <c r="E47" s="172">
        <f>E36+E45</f>
        <v>0</v>
      </c>
      <c r="F47" s="172">
        <f>F36+F45</f>
        <v>0</v>
      </c>
      <c r="G47" s="133">
        <f>SUM(B47:F47)</f>
        <v>136787</v>
      </c>
      <c r="H47" s="133">
        <f>SUM(H36+H45)</f>
        <v>465337</v>
      </c>
      <c r="I47" s="133">
        <f>SUM(I36+I45)</f>
        <v>7220</v>
      </c>
      <c r="J47" s="133">
        <f>SUM(J36+J45)</f>
        <v>11304</v>
      </c>
      <c r="K47" s="133">
        <f>SUM(K36+K45)</f>
        <v>465</v>
      </c>
      <c r="L47" s="133">
        <f>SUM(L36+L45)</f>
        <v>2197</v>
      </c>
      <c r="M47" s="133">
        <f t="shared" si="0"/>
        <v>486523</v>
      </c>
    </row>
    <row r="48" spans="1:13" ht="13.5" customHeight="1">
      <c r="A48" s="79"/>
      <c r="B48" s="132"/>
      <c r="C48" s="132"/>
      <c r="D48" s="133"/>
      <c r="E48" s="133"/>
      <c r="F48" s="133"/>
      <c r="G48" s="133"/>
      <c r="H48" s="132"/>
      <c r="I48" s="132"/>
      <c r="J48" s="133"/>
      <c r="K48" s="133"/>
      <c r="L48" s="133"/>
      <c r="M48" s="133">
        <f t="shared" si="0"/>
        <v>0</v>
      </c>
    </row>
    <row r="49" spans="1:13" s="17" customFormat="1" ht="15" customHeight="1">
      <c r="A49" s="80" t="s">
        <v>47</v>
      </c>
      <c r="B49" s="210">
        <f>B30+B47</f>
        <v>851374</v>
      </c>
      <c r="C49" s="210">
        <f>C30+C47</f>
        <v>192238</v>
      </c>
      <c r="D49" s="210">
        <f>D30+D47</f>
        <v>361450</v>
      </c>
      <c r="E49" s="210">
        <f>E30+E47</f>
        <v>157502</v>
      </c>
      <c r="F49" s="210">
        <f>F30+F47</f>
        <v>18330</v>
      </c>
      <c r="G49" s="161">
        <f>SUM(B49:F49)</f>
        <v>1580894</v>
      </c>
      <c r="H49" s="210">
        <f>SUM(H30+H47)</f>
        <v>1466754</v>
      </c>
      <c r="I49" s="210">
        <f>SUM(I30+I47)</f>
        <v>204315</v>
      </c>
      <c r="J49" s="210">
        <f>SUM(J30+J47)</f>
        <v>539148</v>
      </c>
      <c r="K49" s="210">
        <f>SUM(K30+K47)</f>
        <v>156275</v>
      </c>
      <c r="L49" s="210">
        <f>SUM(L30+L47)</f>
        <v>28840</v>
      </c>
      <c r="M49" s="161">
        <f t="shared" si="0"/>
        <v>2395332</v>
      </c>
    </row>
    <row r="50" spans="2:13" ht="14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</sheetData>
  <sheetProtection/>
  <mergeCells count="14">
    <mergeCell ref="G9:G10"/>
    <mergeCell ref="A4:G4"/>
    <mergeCell ref="A9:A10"/>
    <mergeCell ref="B9:B10"/>
    <mergeCell ref="K1:M1"/>
    <mergeCell ref="A2:M2"/>
    <mergeCell ref="A5:M6"/>
    <mergeCell ref="B8:G8"/>
    <mergeCell ref="H9:H10"/>
    <mergeCell ref="I9:L9"/>
    <mergeCell ref="M9:M10"/>
    <mergeCell ref="A3:E3"/>
    <mergeCell ref="C9:F9"/>
    <mergeCell ref="H8:M8"/>
  </mergeCells>
  <printOptions horizontalCentered="1" verticalCentered="1"/>
  <pageMargins left="0.5118110236220472" right="0.2755905511811024" top="0.3937007874015748" bottom="0.31496062992125984" header="0.31496062992125984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="95" zoomScaleNormal="95" zoomScalePageLayoutView="0" workbookViewId="0" topLeftCell="C1">
      <selection activeCell="A40" sqref="A40:M40"/>
    </sheetView>
  </sheetViews>
  <sheetFormatPr defaultColWidth="9.00390625" defaultRowHeight="12.75"/>
  <cols>
    <col min="1" max="1" width="41.00390625" style="0" customWidth="1"/>
    <col min="2" max="2" width="16.125" style="0" customWidth="1"/>
    <col min="3" max="3" width="16.875" style="0" customWidth="1"/>
    <col min="4" max="4" width="13.125" style="0" customWidth="1"/>
    <col min="5" max="5" width="11.75390625" style="0" customWidth="1"/>
    <col min="6" max="6" width="15.25390625" style="0" customWidth="1"/>
    <col min="7" max="7" width="14.25390625" style="0" customWidth="1"/>
    <col min="8" max="8" width="15.75390625" style="0" customWidth="1"/>
    <col min="9" max="9" width="15.00390625" style="0" customWidth="1"/>
    <col min="10" max="10" width="15.25390625" style="0" customWidth="1"/>
    <col min="11" max="11" width="15.375" style="0" customWidth="1"/>
    <col min="12" max="12" width="15.75390625" style="0" customWidth="1"/>
    <col min="13" max="13" width="15.375" style="0" customWidth="1"/>
  </cols>
  <sheetData>
    <row r="1" spans="4:13" ht="12.75">
      <c r="D1" s="252" t="s">
        <v>452</v>
      </c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>
      <c r="A2" s="252" t="s">
        <v>298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6" ht="12.75">
      <c r="A3" s="19"/>
      <c r="B3" s="19"/>
      <c r="C3" s="19"/>
      <c r="D3" s="19"/>
      <c r="E3" s="30"/>
      <c r="F3" s="30"/>
    </row>
    <row r="4" spans="1:13" ht="12.75">
      <c r="A4" s="19"/>
      <c r="B4" s="19"/>
      <c r="C4" s="19"/>
      <c r="D4" s="316" t="s">
        <v>306</v>
      </c>
      <c r="E4" s="316"/>
      <c r="F4" s="316"/>
      <c r="G4" s="316"/>
      <c r="M4" t="s">
        <v>1</v>
      </c>
    </row>
    <row r="5" spans="1:13" ht="12.75">
      <c r="A5" s="173"/>
      <c r="B5" s="230" t="s">
        <v>241</v>
      </c>
      <c r="C5" s="247"/>
      <c r="D5" s="247"/>
      <c r="E5" s="247"/>
      <c r="F5" s="247"/>
      <c r="G5" s="231"/>
      <c r="H5" s="263" t="s">
        <v>251</v>
      </c>
      <c r="I5" s="264"/>
      <c r="J5" s="264"/>
      <c r="K5" s="264"/>
      <c r="L5" s="264"/>
      <c r="M5" s="265"/>
    </row>
    <row r="6" spans="1:13" ht="12.75">
      <c r="A6" s="258" t="s">
        <v>30</v>
      </c>
      <c r="B6" s="258" t="s">
        <v>5</v>
      </c>
      <c r="C6" s="279" t="s">
        <v>158</v>
      </c>
      <c r="D6" s="280"/>
      <c r="E6" s="280"/>
      <c r="F6" s="280"/>
      <c r="G6" s="304" t="s">
        <v>31</v>
      </c>
      <c r="H6" s="258" t="s">
        <v>5</v>
      </c>
      <c r="I6" s="279" t="s">
        <v>158</v>
      </c>
      <c r="J6" s="280"/>
      <c r="K6" s="280"/>
      <c r="L6" s="280"/>
      <c r="M6" s="304" t="s">
        <v>31</v>
      </c>
    </row>
    <row r="7" spans="1:13" ht="63.75">
      <c r="A7" s="258"/>
      <c r="B7" s="305"/>
      <c r="C7" s="62" t="s">
        <v>159</v>
      </c>
      <c r="D7" s="62" t="s">
        <v>160</v>
      </c>
      <c r="E7" s="62" t="s">
        <v>161</v>
      </c>
      <c r="F7" s="62" t="s">
        <v>162</v>
      </c>
      <c r="G7" s="305"/>
      <c r="H7" s="305"/>
      <c r="I7" s="62" t="s">
        <v>159</v>
      </c>
      <c r="J7" s="62" t="s">
        <v>160</v>
      </c>
      <c r="K7" s="62" t="s">
        <v>161</v>
      </c>
      <c r="L7" s="62" t="s">
        <v>162</v>
      </c>
      <c r="M7" s="305"/>
    </row>
    <row r="8" spans="1:13" ht="12.75">
      <c r="A8" s="33" t="s">
        <v>235</v>
      </c>
      <c r="B8" s="46"/>
      <c r="C8" s="46"/>
      <c r="D8" s="46">
        <v>8040</v>
      </c>
      <c r="E8" s="46"/>
      <c r="F8" s="46"/>
      <c r="G8" s="46">
        <f aca="true" t="shared" si="0" ref="G8:G15">SUM(B8:F8)</f>
        <v>8040</v>
      </c>
      <c r="H8" s="46"/>
      <c r="I8" s="46"/>
      <c r="J8" s="46">
        <v>8040</v>
      </c>
      <c r="K8" s="46"/>
      <c r="L8" s="46"/>
      <c r="M8" s="46">
        <f aca="true" t="shared" si="1" ref="M8:M15">SUM(H8:L8)</f>
        <v>8040</v>
      </c>
    </row>
    <row r="9" spans="1:13" ht="12.75">
      <c r="A9" s="33" t="s">
        <v>236</v>
      </c>
      <c r="B9" s="46"/>
      <c r="C9" s="46"/>
      <c r="D9" s="46">
        <v>89193</v>
      </c>
      <c r="E9" s="46"/>
      <c r="F9" s="46"/>
      <c r="G9" s="46">
        <f t="shared" si="0"/>
        <v>89193</v>
      </c>
      <c r="H9" s="46"/>
      <c r="I9" s="46"/>
      <c r="J9" s="46">
        <v>89193</v>
      </c>
      <c r="K9" s="46"/>
      <c r="L9" s="46"/>
      <c r="M9" s="46">
        <f t="shared" si="1"/>
        <v>89193</v>
      </c>
    </row>
    <row r="10" spans="1:13" ht="12.75">
      <c r="A10" s="33" t="s">
        <v>237</v>
      </c>
      <c r="B10" s="46"/>
      <c r="C10" s="46"/>
      <c r="D10" s="46">
        <v>10321</v>
      </c>
      <c r="E10" s="46"/>
      <c r="F10" s="46"/>
      <c r="G10" s="46">
        <f t="shared" si="0"/>
        <v>10321</v>
      </c>
      <c r="H10" s="46"/>
      <c r="I10" s="46"/>
      <c r="J10" s="46">
        <v>10321</v>
      </c>
      <c r="K10" s="46"/>
      <c r="L10" s="46"/>
      <c r="M10" s="46">
        <f t="shared" si="1"/>
        <v>10321</v>
      </c>
    </row>
    <row r="11" spans="1:13" ht="12.75">
      <c r="A11" s="33" t="s">
        <v>238</v>
      </c>
      <c r="B11" s="46"/>
      <c r="C11" s="46"/>
      <c r="D11" s="46">
        <v>6400</v>
      </c>
      <c r="E11" s="46"/>
      <c r="F11" s="46"/>
      <c r="G11" s="46">
        <f t="shared" si="0"/>
        <v>6400</v>
      </c>
      <c r="H11" s="46"/>
      <c r="I11" s="46"/>
      <c r="J11" s="46">
        <v>6400</v>
      </c>
      <c r="K11" s="46"/>
      <c r="L11" s="46"/>
      <c r="M11" s="46">
        <f t="shared" si="1"/>
        <v>6400</v>
      </c>
    </row>
    <row r="12" spans="1:13" ht="12.75">
      <c r="A12" s="33" t="s">
        <v>239</v>
      </c>
      <c r="B12" s="46"/>
      <c r="C12" s="46"/>
      <c r="D12" s="46">
        <v>300</v>
      </c>
      <c r="E12" s="46"/>
      <c r="F12" s="46"/>
      <c r="G12" s="46">
        <f t="shared" si="0"/>
        <v>300</v>
      </c>
      <c r="H12" s="46"/>
      <c r="I12" s="46"/>
      <c r="J12" s="46">
        <v>300</v>
      </c>
      <c r="K12" s="46"/>
      <c r="L12" s="46"/>
      <c r="M12" s="46">
        <f t="shared" si="1"/>
        <v>300</v>
      </c>
    </row>
    <row r="13" spans="1:13" ht="12.75">
      <c r="A13" s="33" t="s">
        <v>240</v>
      </c>
      <c r="B13" s="46"/>
      <c r="C13" s="46"/>
      <c r="D13" s="46">
        <v>250</v>
      </c>
      <c r="E13" s="46"/>
      <c r="F13" s="46"/>
      <c r="G13" s="46">
        <f t="shared" si="0"/>
        <v>250</v>
      </c>
      <c r="H13" s="46"/>
      <c r="I13" s="46"/>
      <c r="J13" s="46">
        <v>250</v>
      </c>
      <c r="K13" s="46"/>
      <c r="L13" s="46"/>
      <c r="M13" s="46">
        <f t="shared" si="1"/>
        <v>250</v>
      </c>
    </row>
    <row r="14" spans="1:13" ht="12.75">
      <c r="A14" s="5" t="s">
        <v>438</v>
      </c>
      <c r="B14" s="46"/>
      <c r="C14" s="46"/>
      <c r="D14" s="46"/>
      <c r="E14" s="46"/>
      <c r="F14" s="46"/>
      <c r="G14" s="46"/>
      <c r="H14" s="46"/>
      <c r="I14" s="46"/>
      <c r="J14" s="46">
        <v>5200</v>
      </c>
      <c r="K14" s="46"/>
      <c r="L14" s="46"/>
      <c r="M14" s="46">
        <f t="shared" si="1"/>
        <v>5200</v>
      </c>
    </row>
    <row r="15" spans="1:13" ht="12.75">
      <c r="A15" s="6" t="s">
        <v>6</v>
      </c>
      <c r="B15" s="39">
        <f>SUM(B8:B10)</f>
        <v>0</v>
      </c>
      <c r="C15" s="39">
        <f>SUM(C8:C10)</f>
        <v>0</v>
      </c>
      <c r="D15" s="39">
        <f>SUM(D8:D13)</f>
        <v>114504</v>
      </c>
      <c r="E15" s="39">
        <f>SUM(E8:E10)</f>
        <v>0</v>
      </c>
      <c r="F15" s="39">
        <f>SUM(F8:F10)</f>
        <v>0</v>
      </c>
      <c r="G15" s="39">
        <f t="shared" si="0"/>
        <v>114504</v>
      </c>
      <c r="H15" s="39">
        <f>SUM(H8:H10)</f>
        <v>0</v>
      </c>
      <c r="I15" s="39">
        <f>SUM(I8:I10)</f>
        <v>0</v>
      </c>
      <c r="J15" s="39">
        <f>SUM(J8:J14)</f>
        <v>119704</v>
      </c>
      <c r="K15" s="39">
        <f>SUM(K8:K10)</f>
        <v>0</v>
      </c>
      <c r="L15" s="39">
        <f>SUM(L8:L10)</f>
        <v>0</v>
      </c>
      <c r="M15" s="39">
        <f t="shared" si="1"/>
        <v>119704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13" ht="12.75">
      <c r="A17" s="21"/>
      <c r="B17" s="22"/>
      <c r="C17" s="22"/>
      <c r="D17" s="396" t="s">
        <v>272</v>
      </c>
      <c r="E17" s="396"/>
      <c r="F17" s="396"/>
      <c r="G17" s="22"/>
      <c r="M17" t="s">
        <v>1</v>
      </c>
    </row>
    <row r="18" spans="1:13" ht="12.75">
      <c r="A18" s="173"/>
      <c r="B18" s="230" t="s">
        <v>241</v>
      </c>
      <c r="C18" s="247"/>
      <c r="D18" s="247"/>
      <c r="E18" s="247"/>
      <c r="F18" s="247"/>
      <c r="G18" s="231"/>
      <c r="H18" s="263" t="s">
        <v>251</v>
      </c>
      <c r="I18" s="264"/>
      <c r="J18" s="264"/>
      <c r="K18" s="264"/>
      <c r="L18" s="264"/>
      <c r="M18" s="265"/>
    </row>
    <row r="19" spans="1:13" ht="12.75">
      <c r="A19" s="395" t="s">
        <v>273</v>
      </c>
      <c r="B19" s="304" t="s">
        <v>5</v>
      </c>
      <c r="C19" s="246" t="s">
        <v>158</v>
      </c>
      <c r="D19" s="246"/>
      <c r="E19" s="246"/>
      <c r="F19" s="246"/>
      <c r="G19" s="304" t="s">
        <v>6</v>
      </c>
      <c r="H19" s="304" t="s">
        <v>5</v>
      </c>
      <c r="I19" s="246" t="s">
        <v>158</v>
      </c>
      <c r="J19" s="246"/>
      <c r="K19" s="246"/>
      <c r="L19" s="246"/>
      <c r="M19" s="304" t="s">
        <v>6</v>
      </c>
    </row>
    <row r="20" spans="1:13" ht="12.75">
      <c r="A20" s="395"/>
      <c r="B20" s="394"/>
      <c r="C20" s="392" t="s">
        <v>159</v>
      </c>
      <c r="D20" s="304" t="s">
        <v>160</v>
      </c>
      <c r="E20" s="304" t="s">
        <v>161</v>
      </c>
      <c r="F20" s="392" t="s">
        <v>162</v>
      </c>
      <c r="G20" s="394"/>
      <c r="H20" s="394"/>
      <c r="I20" s="392" t="s">
        <v>159</v>
      </c>
      <c r="J20" s="304" t="s">
        <v>160</v>
      </c>
      <c r="K20" s="304" t="s">
        <v>161</v>
      </c>
      <c r="L20" s="392" t="s">
        <v>162</v>
      </c>
      <c r="M20" s="394"/>
    </row>
    <row r="21" spans="1:13" ht="36.75" customHeight="1">
      <c r="A21" s="395"/>
      <c r="B21" s="305"/>
      <c r="C21" s="393"/>
      <c r="D21" s="305"/>
      <c r="E21" s="305"/>
      <c r="F21" s="393"/>
      <c r="G21" s="305"/>
      <c r="H21" s="305"/>
      <c r="I21" s="393"/>
      <c r="J21" s="305"/>
      <c r="K21" s="305"/>
      <c r="L21" s="393"/>
      <c r="M21" s="305"/>
    </row>
    <row r="22" spans="1:13" ht="12.75">
      <c r="A22" s="149" t="s">
        <v>274</v>
      </c>
      <c r="B22" s="150">
        <v>0</v>
      </c>
      <c r="C22" s="150"/>
      <c r="D22" s="150"/>
      <c r="E22" s="150"/>
      <c r="F22" s="150"/>
      <c r="G22" s="150">
        <f>SUM(B22:F22)</f>
        <v>0</v>
      </c>
      <c r="H22" s="150">
        <v>5003</v>
      </c>
      <c r="I22" s="150"/>
      <c r="J22" s="150"/>
      <c r="K22" s="150"/>
      <c r="L22" s="150"/>
      <c r="M22" s="150">
        <f>SUM(H22:L22)</f>
        <v>5003</v>
      </c>
    </row>
    <row r="23" spans="1:13" ht="12.75">
      <c r="A23" s="6" t="s">
        <v>275</v>
      </c>
      <c r="B23" s="39">
        <v>0</v>
      </c>
      <c r="C23" s="39"/>
      <c r="D23" s="39"/>
      <c r="E23" s="39"/>
      <c r="F23" s="39"/>
      <c r="G23" s="39">
        <f>SUM(G22)</f>
        <v>0</v>
      </c>
      <c r="H23" s="39">
        <f>SUM(H22)</f>
        <v>5003</v>
      </c>
      <c r="I23" s="39"/>
      <c r="J23" s="39"/>
      <c r="K23" s="39"/>
      <c r="L23" s="39"/>
      <c r="M23" s="39">
        <f>SUM(M22)</f>
        <v>5003</v>
      </c>
    </row>
    <row r="24" spans="1:7" ht="12.75">
      <c r="A24" s="21"/>
      <c r="B24" s="22"/>
      <c r="C24" s="22"/>
      <c r="D24" s="22"/>
      <c r="E24" s="20"/>
      <c r="F24" s="20"/>
      <c r="G24" s="20"/>
    </row>
    <row r="25" spans="1:13" ht="12.75">
      <c r="A25" s="21"/>
      <c r="B25" s="22"/>
      <c r="C25" s="22"/>
      <c r="D25" s="314" t="s">
        <v>460</v>
      </c>
      <c r="E25" s="314"/>
      <c r="F25" s="314"/>
      <c r="G25" s="314"/>
      <c r="H25" s="314"/>
      <c r="I25" s="314"/>
      <c r="J25" s="314"/>
      <c r="K25" s="314"/>
      <c r="L25" s="314"/>
      <c r="M25" s="314"/>
    </row>
    <row r="26" spans="1:13" ht="12.75">
      <c r="A26" s="252" t="s">
        <v>299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</row>
    <row r="27" spans="1:13" ht="12.75">
      <c r="A27" s="248" t="s">
        <v>145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</row>
    <row r="28" spans="1:13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175" t="s">
        <v>1</v>
      </c>
    </row>
    <row r="29" spans="1:13" ht="12.75">
      <c r="A29" s="119"/>
      <c r="B29" s="230" t="s">
        <v>241</v>
      </c>
      <c r="C29" s="247"/>
      <c r="D29" s="247"/>
      <c r="E29" s="247"/>
      <c r="F29" s="247"/>
      <c r="G29" s="231"/>
      <c r="H29" s="263" t="s">
        <v>251</v>
      </c>
      <c r="I29" s="264"/>
      <c r="J29" s="264"/>
      <c r="K29" s="264"/>
      <c r="L29" s="264"/>
      <c r="M29" s="265"/>
    </row>
    <row r="30" spans="1:13" ht="12.75">
      <c r="A30" s="387" t="s">
        <v>30</v>
      </c>
      <c r="B30" s="387" t="s">
        <v>5</v>
      </c>
      <c r="C30" s="389" t="s">
        <v>158</v>
      </c>
      <c r="D30" s="390"/>
      <c r="E30" s="390"/>
      <c r="F30" s="390"/>
      <c r="G30" s="391" t="s">
        <v>31</v>
      </c>
      <c r="H30" s="387" t="s">
        <v>5</v>
      </c>
      <c r="I30" s="389" t="s">
        <v>158</v>
      </c>
      <c r="J30" s="390"/>
      <c r="K30" s="390"/>
      <c r="L30" s="390"/>
      <c r="M30" s="391" t="s">
        <v>31</v>
      </c>
    </row>
    <row r="31" spans="1:13" ht="48">
      <c r="A31" s="387"/>
      <c r="B31" s="388"/>
      <c r="C31" s="123" t="s">
        <v>159</v>
      </c>
      <c r="D31" s="123" t="s">
        <v>160</v>
      </c>
      <c r="E31" s="123" t="s">
        <v>161</v>
      </c>
      <c r="F31" s="123" t="s">
        <v>162</v>
      </c>
      <c r="G31" s="388"/>
      <c r="H31" s="388"/>
      <c r="I31" s="123" t="s">
        <v>159</v>
      </c>
      <c r="J31" s="123" t="s">
        <v>160</v>
      </c>
      <c r="K31" s="123" t="s">
        <v>161</v>
      </c>
      <c r="L31" s="123" t="s">
        <v>162</v>
      </c>
      <c r="M31" s="388"/>
    </row>
    <row r="32" spans="1:13" ht="12.75">
      <c r="A32" s="33" t="s">
        <v>224</v>
      </c>
      <c r="B32" s="46">
        <v>1300</v>
      </c>
      <c r="C32" s="46"/>
      <c r="D32" s="46"/>
      <c r="E32" s="46"/>
      <c r="F32" s="46"/>
      <c r="G32" s="46">
        <f>SUM(B32:F32)</f>
        <v>1300</v>
      </c>
      <c r="H32" s="46">
        <v>1300</v>
      </c>
      <c r="I32" s="46"/>
      <c r="J32" s="46"/>
      <c r="K32" s="46"/>
      <c r="L32" s="46"/>
      <c r="M32" s="46">
        <f>SUM(H32:L32)</f>
        <v>1300</v>
      </c>
    </row>
    <row r="33" spans="1:14" ht="25.5">
      <c r="A33" s="103" t="s">
        <v>225</v>
      </c>
      <c r="B33" s="46">
        <v>26942</v>
      </c>
      <c r="C33" s="46"/>
      <c r="D33" s="46"/>
      <c r="E33" s="46"/>
      <c r="F33" s="46"/>
      <c r="G33" s="46">
        <v>26942</v>
      </c>
      <c r="H33" s="46">
        <v>29040</v>
      </c>
      <c r="I33" s="46"/>
      <c r="J33" s="46"/>
      <c r="K33" s="46"/>
      <c r="L33" s="46"/>
      <c r="M33" s="46">
        <f>SUM(H33:L33)</f>
        <v>29040</v>
      </c>
      <c r="N33" s="58"/>
    </row>
    <row r="34" spans="1:13" ht="12.75">
      <c r="A34" s="33" t="s">
        <v>226</v>
      </c>
      <c r="B34" s="46">
        <v>1500</v>
      </c>
      <c r="C34" s="46"/>
      <c r="D34" s="46"/>
      <c r="E34" s="46"/>
      <c r="F34" s="46"/>
      <c r="G34" s="46">
        <f>SUM(B34:F34)</f>
        <v>1500</v>
      </c>
      <c r="H34" s="46">
        <v>1500</v>
      </c>
      <c r="I34" s="46"/>
      <c r="J34" s="46"/>
      <c r="K34" s="46"/>
      <c r="L34" s="46"/>
      <c r="M34" s="46">
        <f>SUM(H34:L34)</f>
        <v>1500</v>
      </c>
    </row>
    <row r="35" spans="1:13" ht="12.75">
      <c r="A35" s="33" t="s">
        <v>227</v>
      </c>
      <c r="B35" s="46">
        <v>500</v>
      </c>
      <c r="C35" s="46"/>
      <c r="D35" s="46"/>
      <c r="E35" s="46"/>
      <c r="F35" s="46"/>
      <c r="G35" s="46">
        <f>SUM(B35:F35)</f>
        <v>500</v>
      </c>
      <c r="H35" s="46">
        <v>500</v>
      </c>
      <c r="I35" s="46"/>
      <c r="J35" s="46"/>
      <c r="K35" s="46"/>
      <c r="L35" s="46"/>
      <c r="M35" s="46">
        <f>SUM(H35:L35)</f>
        <v>500</v>
      </c>
    </row>
    <row r="36" spans="1:13" ht="12.75">
      <c r="A36" s="6" t="s">
        <v>31</v>
      </c>
      <c r="B36" s="39">
        <f aca="true" t="shared" si="2" ref="B36:M36">SUM(B32:B35)</f>
        <v>30242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30242</v>
      </c>
      <c r="H36" s="39">
        <f t="shared" si="2"/>
        <v>32340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32340</v>
      </c>
    </row>
    <row r="37" spans="1:7" ht="14.25">
      <c r="A37" s="81"/>
      <c r="B37" s="81"/>
      <c r="C37" s="81"/>
      <c r="D37" s="81"/>
      <c r="E37" s="81"/>
      <c r="F37" s="81"/>
      <c r="G37" s="81"/>
    </row>
    <row r="38" spans="4:13" ht="12.75">
      <c r="D38" s="252" t="s">
        <v>461</v>
      </c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 ht="12.75">
      <c r="A39" s="252" t="s">
        <v>300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 ht="12.75">
      <c r="A40" s="397" t="s">
        <v>146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</row>
    <row r="41" spans="1:13" ht="12.7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6" t="s">
        <v>1</v>
      </c>
    </row>
    <row r="42" spans="1:13" ht="12.75">
      <c r="A42" s="7"/>
      <c r="B42" s="398" t="s">
        <v>241</v>
      </c>
      <c r="C42" s="399"/>
      <c r="D42" s="399"/>
      <c r="E42" s="399"/>
      <c r="F42" s="399"/>
      <c r="G42" s="399"/>
      <c r="H42" s="400"/>
      <c r="I42" s="263" t="s">
        <v>251</v>
      </c>
      <c r="J42" s="264"/>
      <c r="K42" s="264"/>
      <c r="L42" s="264"/>
      <c r="M42" s="265"/>
    </row>
    <row r="43" spans="1:13" ht="12.75">
      <c r="A43" s="387" t="s">
        <v>30</v>
      </c>
      <c r="B43" s="387" t="s">
        <v>5</v>
      </c>
      <c r="C43" s="389" t="s">
        <v>158</v>
      </c>
      <c r="D43" s="390"/>
      <c r="E43" s="390"/>
      <c r="F43" s="390"/>
      <c r="G43" s="391" t="s">
        <v>31</v>
      </c>
      <c r="H43" s="387" t="s">
        <v>5</v>
      </c>
      <c r="I43" s="389" t="s">
        <v>158</v>
      </c>
      <c r="J43" s="390"/>
      <c r="K43" s="390"/>
      <c r="L43" s="390"/>
      <c r="M43" s="391" t="s">
        <v>31</v>
      </c>
    </row>
    <row r="44" spans="1:13" ht="48">
      <c r="A44" s="387"/>
      <c r="B44" s="388"/>
      <c r="C44" s="123" t="s">
        <v>159</v>
      </c>
      <c r="D44" s="123" t="s">
        <v>160</v>
      </c>
      <c r="E44" s="123" t="s">
        <v>161</v>
      </c>
      <c r="F44" s="123" t="s">
        <v>162</v>
      </c>
      <c r="G44" s="388"/>
      <c r="H44" s="388"/>
      <c r="I44" s="123" t="s">
        <v>159</v>
      </c>
      <c r="J44" s="123" t="s">
        <v>160</v>
      </c>
      <c r="K44" s="123" t="s">
        <v>161</v>
      </c>
      <c r="L44" s="123" t="s">
        <v>162</v>
      </c>
      <c r="M44" s="388"/>
    </row>
    <row r="45" spans="1:13" ht="12.75">
      <c r="A45" s="33" t="s">
        <v>228</v>
      </c>
      <c r="B45" s="46">
        <v>2000</v>
      </c>
      <c r="C45" s="46"/>
      <c r="D45" s="46"/>
      <c r="E45" s="46"/>
      <c r="F45" s="46"/>
      <c r="G45" s="46">
        <f aca="true" t="shared" si="3" ref="G45:G61">SUM(B45:F45)</f>
        <v>2000</v>
      </c>
      <c r="H45" s="46">
        <v>2000</v>
      </c>
      <c r="I45" s="46"/>
      <c r="J45" s="46"/>
      <c r="K45" s="46"/>
      <c r="L45" s="46"/>
      <c r="M45" s="46">
        <f aca="true" t="shared" si="4" ref="M45:M73">SUM(H45:L45)</f>
        <v>2000</v>
      </c>
    </row>
    <row r="46" spans="1:13" ht="12.75">
      <c r="A46" s="33" t="s">
        <v>184</v>
      </c>
      <c r="B46" s="46">
        <v>7000</v>
      </c>
      <c r="C46" s="46"/>
      <c r="D46" s="46"/>
      <c r="E46" s="46"/>
      <c r="F46" s="46"/>
      <c r="G46" s="46">
        <f t="shared" si="3"/>
        <v>7000</v>
      </c>
      <c r="H46" s="46">
        <v>7000</v>
      </c>
      <c r="I46" s="46"/>
      <c r="J46" s="46"/>
      <c r="K46" s="46"/>
      <c r="L46" s="46"/>
      <c r="M46" s="46">
        <f t="shared" si="4"/>
        <v>7000</v>
      </c>
    </row>
    <row r="47" spans="1:13" ht="12.75">
      <c r="A47" s="33" t="s">
        <v>185</v>
      </c>
      <c r="B47" s="46">
        <v>1000</v>
      </c>
      <c r="C47" s="46"/>
      <c r="D47" s="46"/>
      <c r="E47" s="46"/>
      <c r="F47" s="46"/>
      <c r="G47" s="46">
        <f t="shared" si="3"/>
        <v>1000</v>
      </c>
      <c r="H47" s="46">
        <v>500</v>
      </c>
      <c r="I47" s="46"/>
      <c r="J47" s="46"/>
      <c r="K47" s="46"/>
      <c r="L47" s="46"/>
      <c r="M47" s="46">
        <f t="shared" si="4"/>
        <v>500</v>
      </c>
    </row>
    <row r="48" spans="1:13" ht="12.75">
      <c r="A48" s="33" t="s">
        <v>229</v>
      </c>
      <c r="B48" s="46">
        <v>100</v>
      </c>
      <c r="C48" s="46"/>
      <c r="D48" s="46"/>
      <c r="E48" s="46"/>
      <c r="F48" s="46"/>
      <c r="G48" s="46">
        <f t="shared" si="3"/>
        <v>100</v>
      </c>
      <c r="H48" s="46">
        <v>100</v>
      </c>
      <c r="I48" s="46"/>
      <c r="J48" s="46"/>
      <c r="K48" s="46"/>
      <c r="L48" s="46"/>
      <c r="M48" s="46">
        <f t="shared" si="4"/>
        <v>100</v>
      </c>
    </row>
    <row r="49" spans="1:13" ht="12.75">
      <c r="A49" s="5" t="s">
        <v>259</v>
      </c>
      <c r="B49" s="46"/>
      <c r="C49" s="46"/>
      <c r="D49" s="46"/>
      <c r="E49" s="46"/>
      <c r="F49" s="46"/>
      <c r="G49" s="46">
        <f t="shared" si="3"/>
        <v>0</v>
      </c>
      <c r="H49" s="46">
        <v>69</v>
      </c>
      <c r="I49" s="46"/>
      <c r="J49" s="46"/>
      <c r="K49" s="46"/>
      <c r="L49" s="46"/>
      <c r="M49" s="46">
        <f t="shared" si="4"/>
        <v>69</v>
      </c>
    </row>
    <row r="50" spans="1:13" ht="12.75">
      <c r="A50" s="5" t="s">
        <v>260</v>
      </c>
      <c r="B50" s="46"/>
      <c r="C50" s="46"/>
      <c r="D50" s="46"/>
      <c r="E50" s="46"/>
      <c r="F50" s="46"/>
      <c r="G50" s="46">
        <f t="shared" si="3"/>
        <v>0</v>
      </c>
      <c r="H50" s="46">
        <v>35</v>
      </c>
      <c r="I50" s="46"/>
      <c r="J50" s="46"/>
      <c r="K50" s="46"/>
      <c r="L50" s="46"/>
      <c r="M50" s="46">
        <f t="shared" si="4"/>
        <v>35</v>
      </c>
    </row>
    <row r="51" spans="1:13" ht="12.75">
      <c r="A51" s="5" t="s">
        <v>261</v>
      </c>
      <c r="B51" s="46"/>
      <c r="C51" s="46"/>
      <c r="D51" s="46"/>
      <c r="E51" s="46"/>
      <c r="F51" s="46"/>
      <c r="G51" s="46">
        <f t="shared" si="3"/>
        <v>0</v>
      </c>
      <c r="H51" s="46">
        <v>34</v>
      </c>
      <c r="I51" s="46"/>
      <c r="J51" s="46"/>
      <c r="K51" s="46"/>
      <c r="L51" s="46"/>
      <c r="M51" s="46">
        <f t="shared" si="4"/>
        <v>34</v>
      </c>
    </row>
    <row r="52" spans="1:13" ht="12.75">
      <c r="A52" s="5" t="s">
        <v>262</v>
      </c>
      <c r="B52" s="46"/>
      <c r="C52" s="46"/>
      <c r="D52" s="46"/>
      <c r="E52" s="46"/>
      <c r="F52" s="46"/>
      <c r="G52" s="46">
        <f t="shared" si="3"/>
        <v>0</v>
      </c>
      <c r="H52" s="46">
        <v>20</v>
      </c>
      <c r="I52" s="46"/>
      <c r="J52" s="46"/>
      <c r="K52" s="46"/>
      <c r="L52" s="46"/>
      <c r="M52" s="46">
        <f t="shared" si="4"/>
        <v>20</v>
      </c>
    </row>
    <row r="53" spans="1:13" ht="12.75">
      <c r="A53" s="5" t="s">
        <v>263</v>
      </c>
      <c r="B53" s="46"/>
      <c r="C53" s="46"/>
      <c r="D53" s="46"/>
      <c r="E53" s="46"/>
      <c r="F53" s="46"/>
      <c r="G53" s="46">
        <f t="shared" si="3"/>
        <v>0</v>
      </c>
      <c r="H53" s="46">
        <v>150</v>
      </c>
      <c r="I53" s="46"/>
      <c r="J53" s="46"/>
      <c r="K53" s="46"/>
      <c r="L53" s="46"/>
      <c r="M53" s="46">
        <f t="shared" si="4"/>
        <v>150</v>
      </c>
    </row>
    <row r="54" spans="1:13" ht="12.75">
      <c r="A54" s="5" t="s">
        <v>264</v>
      </c>
      <c r="B54" s="46"/>
      <c r="C54" s="46"/>
      <c r="D54" s="46"/>
      <c r="E54" s="46"/>
      <c r="F54" s="46"/>
      <c r="G54" s="46">
        <f t="shared" si="3"/>
        <v>0</v>
      </c>
      <c r="H54" s="46">
        <v>7000</v>
      </c>
      <c r="I54" s="46"/>
      <c r="J54" s="46"/>
      <c r="K54" s="46"/>
      <c r="L54" s="46"/>
      <c r="M54" s="46">
        <f t="shared" si="4"/>
        <v>7000</v>
      </c>
    </row>
    <row r="55" spans="1:13" ht="12.75">
      <c r="A55" s="5" t="s">
        <v>265</v>
      </c>
      <c r="B55" s="46"/>
      <c r="C55" s="46"/>
      <c r="D55" s="46"/>
      <c r="E55" s="46"/>
      <c r="F55" s="46"/>
      <c r="G55" s="46">
        <f t="shared" si="3"/>
        <v>0</v>
      </c>
      <c r="H55" s="46">
        <v>1000</v>
      </c>
      <c r="I55" s="46"/>
      <c r="J55" s="46"/>
      <c r="K55" s="46"/>
      <c r="L55" s="46"/>
      <c r="M55" s="46">
        <f t="shared" si="4"/>
        <v>1000</v>
      </c>
    </row>
    <row r="56" spans="1:13" ht="12.75">
      <c r="A56" s="5" t="s">
        <v>266</v>
      </c>
      <c r="B56" s="46"/>
      <c r="C56" s="46"/>
      <c r="D56" s="46"/>
      <c r="E56" s="46"/>
      <c r="F56" s="46"/>
      <c r="G56" s="46">
        <f t="shared" si="3"/>
        <v>0</v>
      </c>
      <c r="H56" s="46">
        <v>500</v>
      </c>
      <c r="I56" s="46"/>
      <c r="J56" s="46"/>
      <c r="K56" s="46"/>
      <c r="L56" s="46"/>
      <c r="M56" s="46">
        <f t="shared" si="4"/>
        <v>500</v>
      </c>
    </row>
    <row r="57" spans="1:13" ht="12.75">
      <c r="A57" s="5" t="s">
        <v>267</v>
      </c>
      <c r="B57" s="46"/>
      <c r="C57" s="46"/>
      <c r="D57" s="46"/>
      <c r="E57" s="46"/>
      <c r="F57" s="46"/>
      <c r="G57" s="46">
        <f t="shared" si="3"/>
        <v>0</v>
      </c>
      <c r="H57" s="46">
        <v>1500</v>
      </c>
      <c r="I57" s="46"/>
      <c r="J57" s="46"/>
      <c r="K57" s="46"/>
      <c r="L57" s="46"/>
      <c r="M57" s="46">
        <f t="shared" si="4"/>
        <v>1500</v>
      </c>
    </row>
    <row r="58" spans="1:13" ht="12.75">
      <c r="A58" s="5" t="s">
        <v>268</v>
      </c>
      <c r="B58" s="46"/>
      <c r="C58" s="46"/>
      <c r="D58" s="46"/>
      <c r="E58" s="46"/>
      <c r="F58" s="46"/>
      <c r="G58" s="46">
        <f t="shared" si="3"/>
        <v>0</v>
      </c>
      <c r="H58" s="46">
        <v>500</v>
      </c>
      <c r="I58" s="46"/>
      <c r="J58" s="46"/>
      <c r="K58" s="46"/>
      <c r="L58" s="46"/>
      <c r="M58" s="46">
        <f t="shared" si="4"/>
        <v>500</v>
      </c>
    </row>
    <row r="59" spans="1:13" ht="12.75">
      <c r="A59" s="5" t="s">
        <v>269</v>
      </c>
      <c r="B59" s="46"/>
      <c r="C59" s="46"/>
      <c r="D59" s="46"/>
      <c r="E59" s="46"/>
      <c r="F59" s="46"/>
      <c r="G59" s="46">
        <f t="shared" si="3"/>
        <v>0</v>
      </c>
      <c r="H59" s="46">
        <v>2000</v>
      </c>
      <c r="I59" s="46"/>
      <c r="J59" s="46"/>
      <c r="K59" s="46"/>
      <c r="L59" s="46"/>
      <c r="M59" s="46">
        <f t="shared" si="4"/>
        <v>2000</v>
      </c>
    </row>
    <row r="60" spans="1:13" ht="12.75">
      <c r="A60" s="5" t="s">
        <v>270</v>
      </c>
      <c r="B60" s="46"/>
      <c r="C60" s="46"/>
      <c r="D60" s="46"/>
      <c r="E60" s="46"/>
      <c r="F60" s="46"/>
      <c r="G60" s="46">
        <f t="shared" si="3"/>
        <v>0</v>
      </c>
      <c r="H60" s="46">
        <v>500</v>
      </c>
      <c r="I60" s="46"/>
      <c r="J60" s="46"/>
      <c r="K60" s="46"/>
      <c r="L60" s="46"/>
      <c r="M60" s="46">
        <f t="shared" si="4"/>
        <v>500</v>
      </c>
    </row>
    <row r="61" spans="1:13" ht="12.75">
      <c r="A61" s="5" t="s">
        <v>271</v>
      </c>
      <c r="B61" s="46"/>
      <c r="C61" s="46"/>
      <c r="D61" s="46"/>
      <c r="E61" s="46"/>
      <c r="F61" s="46"/>
      <c r="G61" s="46">
        <f t="shared" si="3"/>
        <v>0</v>
      </c>
      <c r="H61" s="46">
        <v>400</v>
      </c>
      <c r="I61" s="46"/>
      <c r="J61" s="46"/>
      <c r="K61" s="46"/>
      <c r="L61" s="46"/>
      <c r="M61" s="46">
        <f t="shared" si="4"/>
        <v>400</v>
      </c>
    </row>
    <row r="62" spans="1:13" ht="12.75">
      <c r="A62" s="5" t="s">
        <v>309</v>
      </c>
      <c r="B62" s="46"/>
      <c r="C62" s="46"/>
      <c r="D62" s="46"/>
      <c r="E62" s="46"/>
      <c r="F62" s="46"/>
      <c r="G62" s="46"/>
      <c r="H62" s="46">
        <v>50</v>
      </c>
      <c r="I62" s="46"/>
      <c r="J62" s="46"/>
      <c r="K62" s="46"/>
      <c r="L62" s="46"/>
      <c r="M62" s="46">
        <f t="shared" si="4"/>
        <v>50</v>
      </c>
    </row>
    <row r="63" spans="1:13" ht="12.75">
      <c r="A63" s="5" t="s">
        <v>310</v>
      </c>
      <c r="B63" s="46"/>
      <c r="C63" s="46"/>
      <c r="D63" s="46"/>
      <c r="E63" s="46"/>
      <c r="F63" s="46"/>
      <c r="G63" s="46"/>
      <c r="H63" s="46">
        <v>50</v>
      </c>
      <c r="I63" s="46"/>
      <c r="J63" s="46"/>
      <c r="K63" s="46"/>
      <c r="L63" s="46"/>
      <c r="M63" s="46">
        <f t="shared" si="4"/>
        <v>50</v>
      </c>
    </row>
    <row r="64" spans="1:13" ht="12.75">
      <c r="A64" s="5" t="s">
        <v>311</v>
      </c>
      <c r="B64" s="46"/>
      <c r="C64" s="46"/>
      <c r="D64" s="46"/>
      <c r="E64" s="46"/>
      <c r="F64" s="46"/>
      <c r="G64" s="46"/>
      <c r="H64" s="46">
        <v>50</v>
      </c>
      <c r="I64" s="46"/>
      <c r="J64" s="46"/>
      <c r="K64" s="46"/>
      <c r="L64" s="46"/>
      <c r="M64" s="46">
        <f t="shared" si="4"/>
        <v>50</v>
      </c>
    </row>
    <row r="65" spans="1:13" ht="12.75">
      <c r="A65" s="5" t="s">
        <v>312</v>
      </c>
      <c r="B65" s="46"/>
      <c r="C65" s="46"/>
      <c r="D65" s="46"/>
      <c r="E65" s="46"/>
      <c r="F65" s="46"/>
      <c r="G65" s="46"/>
      <c r="H65" s="46">
        <v>70</v>
      </c>
      <c r="I65" s="46"/>
      <c r="J65" s="46"/>
      <c r="K65" s="46"/>
      <c r="L65" s="46"/>
      <c r="M65" s="46">
        <f t="shared" si="4"/>
        <v>70</v>
      </c>
    </row>
    <row r="66" spans="1:13" ht="12.75">
      <c r="A66" s="5" t="s">
        <v>313</v>
      </c>
      <c r="B66" s="46"/>
      <c r="C66" s="46"/>
      <c r="D66" s="46"/>
      <c r="E66" s="46"/>
      <c r="F66" s="46"/>
      <c r="G66" s="46"/>
      <c r="H66" s="46">
        <v>70</v>
      </c>
      <c r="I66" s="46"/>
      <c r="J66" s="46"/>
      <c r="K66" s="46"/>
      <c r="L66" s="46"/>
      <c r="M66" s="46">
        <f t="shared" si="4"/>
        <v>70</v>
      </c>
    </row>
    <row r="67" spans="1:13" ht="12.75">
      <c r="A67" s="5" t="s">
        <v>343</v>
      </c>
      <c r="B67" s="46"/>
      <c r="C67" s="46"/>
      <c r="D67" s="46"/>
      <c r="E67" s="46"/>
      <c r="F67" s="46"/>
      <c r="G67" s="46"/>
      <c r="H67" s="46">
        <v>150</v>
      </c>
      <c r="I67" s="46"/>
      <c r="J67" s="46"/>
      <c r="K67" s="46"/>
      <c r="L67" s="46"/>
      <c r="M67" s="46">
        <f t="shared" si="4"/>
        <v>150</v>
      </c>
    </row>
    <row r="68" spans="1:13" ht="12.75">
      <c r="A68" s="5" t="s">
        <v>350</v>
      </c>
      <c r="B68" s="46"/>
      <c r="C68" s="46"/>
      <c r="D68" s="46"/>
      <c r="E68" s="46"/>
      <c r="F68" s="46"/>
      <c r="G68" s="46"/>
      <c r="H68" s="46">
        <v>50</v>
      </c>
      <c r="I68" s="46"/>
      <c r="J68" s="46"/>
      <c r="K68" s="46"/>
      <c r="L68" s="46"/>
      <c r="M68" s="46">
        <f t="shared" si="4"/>
        <v>50</v>
      </c>
    </row>
    <row r="69" spans="1:13" ht="12.75">
      <c r="A69" s="5" t="s">
        <v>351</v>
      </c>
      <c r="B69" s="46"/>
      <c r="C69" s="46"/>
      <c r="D69" s="46"/>
      <c r="E69" s="46"/>
      <c r="F69" s="46"/>
      <c r="G69" s="46"/>
      <c r="H69" s="46">
        <v>150</v>
      </c>
      <c r="I69" s="46"/>
      <c r="J69" s="46"/>
      <c r="K69" s="46"/>
      <c r="L69" s="46"/>
      <c r="M69" s="46">
        <f t="shared" si="4"/>
        <v>150</v>
      </c>
    </row>
    <row r="70" spans="1:13" ht="12.75">
      <c r="A70" s="5" t="s">
        <v>352</v>
      </c>
      <c r="B70" s="46"/>
      <c r="C70" s="46"/>
      <c r="D70" s="46"/>
      <c r="E70" s="46"/>
      <c r="F70" s="46"/>
      <c r="G70" s="46"/>
      <c r="H70" s="46">
        <v>150</v>
      </c>
      <c r="I70" s="46"/>
      <c r="J70" s="46"/>
      <c r="K70" s="46"/>
      <c r="L70" s="46"/>
      <c r="M70" s="46">
        <f t="shared" si="4"/>
        <v>150</v>
      </c>
    </row>
    <row r="71" spans="1:13" ht="12.75">
      <c r="A71" s="5" t="s">
        <v>259</v>
      </c>
      <c r="B71" s="46"/>
      <c r="C71" s="46"/>
      <c r="D71" s="46"/>
      <c r="E71" s="46"/>
      <c r="F71" s="46"/>
      <c r="G71" s="46"/>
      <c r="H71" s="46">
        <v>150</v>
      </c>
      <c r="I71" s="46"/>
      <c r="J71" s="46"/>
      <c r="K71" s="46"/>
      <c r="L71" s="46"/>
      <c r="M71" s="46">
        <f t="shared" si="4"/>
        <v>150</v>
      </c>
    </row>
    <row r="72" spans="1:13" ht="12.75">
      <c r="A72" s="5" t="s">
        <v>353</v>
      </c>
      <c r="B72" s="46"/>
      <c r="C72" s="46"/>
      <c r="D72" s="46"/>
      <c r="E72" s="46"/>
      <c r="F72" s="46"/>
      <c r="G72" s="46"/>
      <c r="H72" s="46">
        <v>140</v>
      </c>
      <c r="I72" s="46"/>
      <c r="J72" s="46"/>
      <c r="K72" s="46"/>
      <c r="L72" s="46"/>
      <c r="M72" s="46">
        <f t="shared" si="4"/>
        <v>140</v>
      </c>
    </row>
    <row r="73" spans="1:13" ht="12.75">
      <c r="A73" s="5" t="s">
        <v>354</v>
      </c>
      <c r="B73" s="46"/>
      <c r="C73" s="46"/>
      <c r="D73" s="46"/>
      <c r="E73" s="46"/>
      <c r="F73" s="46"/>
      <c r="G73" s="46"/>
      <c r="H73" s="46">
        <v>160</v>
      </c>
      <c r="I73" s="46"/>
      <c r="J73" s="46"/>
      <c r="K73" s="46"/>
      <c r="L73" s="46"/>
      <c r="M73" s="46">
        <f t="shared" si="4"/>
        <v>160</v>
      </c>
    </row>
    <row r="74" spans="1:13" ht="12.75">
      <c r="A74" s="6" t="s">
        <v>31</v>
      </c>
      <c r="B74" s="39">
        <f>SUM(B45:B61)</f>
        <v>10100</v>
      </c>
      <c r="C74" s="39">
        <f>SUM(C45:C48)</f>
        <v>0</v>
      </c>
      <c r="D74" s="39">
        <f>SUM(D45:D48)</f>
        <v>0</v>
      </c>
      <c r="E74" s="39">
        <f>SUM(E45:E48)</f>
        <v>0</v>
      </c>
      <c r="F74" s="39">
        <f>SUM(F45:F48)</f>
        <v>0</v>
      </c>
      <c r="G74" s="39">
        <f>SUM(G45:G61)</f>
        <v>10100</v>
      </c>
      <c r="H74" s="39">
        <f>SUM(H45:H73)</f>
        <v>24548</v>
      </c>
      <c r="I74" s="39">
        <f>SUM(I45:I48)</f>
        <v>0</v>
      </c>
      <c r="J74" s="39">
        <f>SUM(J45:J48)</f>
        <v>0</v>
      </c>
      <c r="K74" s="39">
        <f>SUM(K45:K48)</f>
        <v>0</v>
      </c>
      <c r="L74" s="39">
        <f>SUM(L45:L48)</f>
        <v>0</v>
      </c>
      <c r="M74" s="39">
        <f>SUM(M45:M73)</f>
        <v>24548</v>
      </c>
    </row>
    <row r="75" spans="2:7" ht="12.75">
      <c r="B75" s="58"/>
      <c r="C75" s="58"/>
      <c r="D75" s="58"/>
      <c r="E75" s="58"/>
      <c r="F75" s="58"/>
      <c r="G75" s="58"/>
    </row>
  </sheetData>
  <sheetProtection/>
  <mergeCells count="54">
    <mergeCell ref="A43:A44"/>
    <mergeCell ref="I43:L43"/>
    <mergeCell ref="C30:F30"/>
    <mergeCell ref="B43:B44"/>
    <mergeCell ref="I42:M42"/>
    <mergeCell ref="A39:M39"/>
    <mergeCell ref="H43:H44"/>
    <mergeCell ref="G43:G44"/>
    <mergeCell ref="M43:M44"/>
    <mergeCell ref="B42:H42"/>
    <mergeCell ref="H29:M29"/>
    <mergeCell ref="A40:M40"/>
    <mergeCell ref="B19:B21"/>
    <mergeCell ref="C19:F19"/>
    <mergeCell ref="C20:C21"/>
    <mergeCell ref="F20:F21"/>
    <mergeCell ref="D38:M38"/>
    <mergeCell ref="B29:G29"/>
    <mergeCell ref="A26:M26"/>
    <mergeCell ref="H30:H31"/>
    <mergeCell ref="G6:G7"/>
    <mergeCell ref="D17:F17"/>
    <mergeCell ref="B18:G18"/>
    <mergeCell ref="H18:M18"/>
    <mergeCell ref="H6:H7"/>
    <mergeCell ref="I6:L6"/>
    <mergeCell ref="C6:F6"/>
    <mergeCell ref="I19:L19"/>
    <mergeCell ref="D25:M25"/>
    <mergeCell ref="A27:M27"/>
    <mergeCell ref="A19:A21"/>
    <mergeCell ref="G19:G21"/>
    <mergeCell ref="M19:M21"/>
    <mergeCell ref="I20:I21"/>
    <mergeCell ref="B5:G5"/>
    <mergeCell ref="C43:F43"/>
    <mergeCell ref="M6:M7"/>
    <mergeCell ref="G30:G31"/>
    <mergeCell ref="J20:J21"/>
    <mergeCell ref="K20:K21"/>
    <mergeCell ref="L20:L21"/>
    <mergeCell ref="D20:D21"/>
    <mergeCell ref="E20:E21"/>
    <mergeCell ref="H19:H21"/>
    <mergeCell ref="A30:A31"/>
    <mergeCell ref="B30:B31"/>
    <mergeCell ref="I30:L30"/>
    <mergeCell ref="M30:M31"/>
    <mergeCell ref="D1:M1"/>
    <mergeCell ref="A2:M2"/>
    <mergeCell ref="D4:G4"/>
    <mergeCell ref="H5:M5"/>
    <mergeCell ref="A6:A7"/>
    <mergeCell ref="B6:B7"/>
  </mergeCells>
  <printOptions/>
  <pageMargins left="0.9055118110236221" right="0.3937007874015748" top="0.3937007874015748" bottom="0.35433070866141736" header="0.2755905511811024" footer="0.27559055118110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javorszki.klari</dc:creator>
  <cp:keywords/>
  <dc:description/>
  <cp:lastModifiedBy>javorszki.klari</cp:lastModifiedBy>
  <cp:lastPrinted>2014-09-25T12:01:26Z</cp:lastPrinted>
  <dcterms:created xsi:type="dcterms:W3CDTF">2000-01-09T14:34:55Z</dcterms:created>
  <dcterms:modified xsi:type="dcterms:W3CDTF">2014-09-25T14:09:53Z</dcterms:modified>
  <cp:category/>
  <cp:version/>
  <cp:contentType/>
  <cp:contentStatus/>
</cp:coreProperties>
</file>